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1840" windowHeight="125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F&amp;O)'!$R$1:$R$295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274" i="7"/>
  <c r="L274" s="1"/>
  <c r="K268"/>
  <c r="L268" s="1"/>
  <c r="K77"/>
  <c r="M77" s="1"/>
  <c r="L65"/>
  <c r="K65"/>
  <c r="L63"/>
  <c r="K63"/>
  <c r="L64"/>
  <c r="K64"/>
  <c r="L62"/>
  <c r="K62"/>
  <c r="M62" s="1"/>
  <c r="L34"/>
  <c r="K34"/>
  <c r="L35"/>
  <c r="K35"/>
  <c r="L13"/>
  <c r="K13"/>
  <c r="L94"/>
  <c r="K94"/>
  <c r="L32"/>
  <c r="K32"/>
  <c r="M32" s="1"/>
  <c r="L29"/>
  <c r="K29"/>
  <c r="K76"/>
  <c r="M76" s="1"/>
  <c r="L28"/>
  <c r="K28"/>
  <c r="L11"/>
  <c r="K11"/>
  <c r="L17"/>
  <c r="K17"/>
  <c r="L16"/>
  <c r="K16"/>
  <c r="M16" s="1"/>
  <c r="L61"/>
  <c r="K61"/>
  <c r="L59"/>
  <c r="K59"/>
  <c r="L60"/>
  <c r="K60"/>
  <c r="M60" s="1"/>
  <c r="L33"/>
  <c r="K33"/>
  <c r="L14"/>
  <c r="K75"/>
  <c r="M75" s="1"/>
  <c r="L58"/>
  <c r="K58"/>
  <c r="M35" l="1"/>
  <c r="M63"/>
  <c r="M11"/>
  <c r="M58"/>
  <c r="M13"/>
  <c r="M17"/>
  <c r="M65"/>
  <c r="M64"/>
  <c r="M34"/>
  <c r="M94"/>
  <c r="M29"/>
  <c r="M28"/>
  <c r="M61"/>
  <c r="M59"/>
  <c r="M33"/>
  <c r="L30"/>
  <c r="K74"/>
  <c r="M74" s="1"/>
  <c r="K30"/>
  <c r="K14"/>
  <c r="M30" l="1"/>
  <c r="M14"/>
  <c r="K263"/>
  <c r="L263" s="1"/>
  <c r="K252"/>
  <c r="L252" s="1"/>
  <c r="K271"/>
  <c r="L271" s="1"/>
  <c r="K278" l="1"/>
  <c r="L278" s="1"/>
  <c r="K273" l="1"/>
  <c r="L273" s="1"/>
  <c r="K265" l="1"/>
  <c r="L265" s="1"/>
  <c r="K245"/>
  <c r="L245" s="1"/>
  <c r="K270"/>
  <c r="L270" s="1"/>
  <c r="K269"/>
  <c r="L269" s="1"/>
  <c r="K272"/>
  <c r="L272" s="1"/>
  <c r="K267"/>
  <c r="L267" s="1"/>
  <c r="M7"/>
  <c r="F255"/>
  <c r="K255" s="1"/>
  <c r="L255" s="1"/>
  <c r="K256"/>
  <c r="L256" s="1"/>
  <c r="K247"/>
  <c r="L247" s="1"/>
  <c r="K250"/>
  <c r="L250" s="1"/>
  <c r="K258"/>
  <c r="L258" s="1"/>
  <c r="F249"/>
  <c r="F248"/>
  <c r="K248" s="1"/>
  <c r="L248" s="1"/>
  <c r="F246"/>
  <c r="K246" s="1"/>
  <c r="L246" s="1"/>
  <c r="F226"/>
  <c r="K226" s="1"/>
  <c r="L226" s="1"/>
  <c r="F178"/>
  <c r="K178" s="1"/>
  <c r="L178" s="1"/>
  <c r="K257"/>
  <c r="L257" s="1"/>
  <c r="K261"/>
  <c r="L261" s="1"/>
  <c r="K262"/>
  <c r="L262" s="1"/>
  <c r="K254"/>
  <c r="L254" s="1"/>
  <c r="K264"/>
  <c r="L264" s="1"/>
  <c r="K260"/>
  <c r="L260" s="1"/>
  <c r="K253"/>
  <c r="L253" s="1"/>
  <c r="K242"/>
  <c r="L242" s="1"/>
  <c r="K244"/>
  <c r="L244" s="1"/>
  <c r="K241"/>
  <c r="L241" s="1"/>
  <c r="K243"/>
  <c r="L243" s="1"/>
  <c r="K172"/>
  <c r="L172" s="1"/>
  <c r="K225"/>
  <c r="L225" s="1"/>
  <c r="K239"/>
  <c r="L239" s="1"/>
  <c r="K240"/>
  <c r="L240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0"/>
  <c r="L230" s="1"/>
  <c r="K228"/>
  <c r="L228" s="1"/>
  <c r="K227"/>
  <c r="L227" s="1"/>
  <c r="K222"/>
  <c r="L222" s="1"/>
  <c r="K221"/>
  <c r="L221" s="1"/>
  <c r="K220"/>
  <c r="L220" s="1"/>
  <c r="K217"/>
  <c r="L217" s="1"/>
  <c r="K216"/>
  <c r="L216" s="1"/>
  <c r="K215"/>
  <c r="L215" s="1"/>
  <c r="K214"/>
  <c r="L214" s="1"/>
  <c r="K213"/>
  <c r="L213" s="1"/>
  <c r="K212"/>
  <c r="L212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0"/>
  <c r="L200" s="1"/>
  <c r="K198"/>
  <c r="L198" s="1"/>
  <c r="K196"/>
  <c r="L196" s="1"/>
  <c r="K194"/>
  <c r="L194" s="1"/>
  <c r="K193"/>
  <c r="L193" s="1"/>
  <c r="K192"/>
  <c r="L192" s="1"/>
  <c r="K190"/>
  <c r="L190" s="1"/>
  <c r="K189"/>
  <c r="L189" s="1"/>
  <c r="K188"/>
  <c r="L188" s="1"/>
  <c r="K187"/>
  <c r="K186"/>
  <c r="L186" s="1"/>
  <c r="K185"/>
  <c r="L185" s="1"/>
  <c r="K183"/>
  <c r="L183" s="1"/>
  <c r="K182"/>
  <c r="L182" s="1"/>
  <c r="K181"/>
  <c r="L181" s="1"/>
  <c r="K180"/>
  <c r="L180" s="1"/>
  <c r="K179"/>
  <c r="L179" s="1"/>
  <c r="H177"/>
  <c r="K177" s="1"/>
  <c r="L177" s="1"/>
  <c r="K174"/>
  <c r="L174" s="1"/>
  <c r="K173"/>
  <c r="L173" s="1"/>
  <c r="K171"/>
  <c r="L171" s="1"/>
  <c r="K170"/>
  <c r="L170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H143"/>
  <c r="K143" s="1"/>
  <c r="L143" s="1"/>
  <c r="F142"/>
  <c r="K142" s="1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D7" i="6"/>
  <c r="K6" i="4"/>
  <c r="K6" i="3"/>
  <c r="L6" i="2"/>
</calcChain>
</file>

<file path=xl/sharedStrings.xml><?xml version="1.0" encoding="utf-8"?>
<sst xmlns="http://schemas.openxmlformats.org/spreadsheetml/2006/main" count="3186" uniqueCount="1170">
  <si>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</si>
  <si>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</si>
  <si>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</si>
  <si>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</si>
  <si>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</si>
  <si>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</si>
  <si>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</si>
  <si>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</si>
  <si>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</si>
  <si>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</si>
  <si>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</si>
  <si>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</si>
  <si>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</si>
  <si>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</si>
  <si>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</si>
  <si>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</si>
  <si>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</si>
  <si>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</si>
  <si>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</si>
  <si>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</si>
  <si>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</si>
  <si>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</si>
  <si>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</si>
  <si>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</si>
  <si>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</si>
  <si>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</si>
  <si>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</si>
  <si>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</si>
  <si>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</si>
  <si>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</si>
  <si>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</si>
  <si>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</si>
  <si>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</si>
  <si>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</si>
  <si>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</si>
  <si>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</si>
  <si>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</si>
  <si>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</si>
  <si>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</si>
  <si>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</si>
  <si>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</si>
  <si>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</si>
  <si>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</si>
  <si>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</si>
  <si>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</si>
  <si>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</si>
  <si>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</si>
  <si>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</si>
  <si>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</si>
  <si>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</si>
  <si>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</si>
  <si>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</si>
  <si>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</si>
  <si>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</si>
  <si>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</si>
  <si>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</si>
  <si>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</si>
  <si>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</si>
  <si>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</si>
  <si>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</si>
  <si>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</si>
  <si>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</si>
  <si>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</si>
  <si>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</si>
  <si>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</si>
  <si>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</si>
  <si>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</si>
  <si>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</si>
  <si>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</si>
  <si>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</si>
  <si>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</si>
  <si>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</si>
  <si>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</si>
  <si>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</si>
  <si>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</si>
  <si>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</si>
  <si>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</si>
  <si>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</si>
  <si>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</si>
  <si>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</si>
  <si>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</si>
  <si>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</si>
  <si>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</si>
  <si>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</si>
  <si>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</si>
  <si>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</si>
  <si>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</si>
  <si>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</si>
  <si>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</si>
  <si>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</si>
  <si>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</si>
  <si>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</si>
  <si>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</si>
  <si>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</si>
  <si>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</si>
  <si>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</si>
  <si>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</si>
  <si>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</si>
  <si>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</si>
  <si>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</si>
  <si>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</si>
  <si>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</si>
  <si>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</si>
  <si>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</si>
  <si>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</si>
  <si>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</si>
  <si>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</si>
  <si>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</si>
  <si>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</si>
  <si>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</si>
  <si>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</si>
  <si>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</si>
  <si>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</si>
  <si>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</si>
  <si>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</si>
  <si>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</si>
  <si>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</si>
  <si>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</si>
  <si>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</si>
  <si>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</si>
  <si>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</si>
  <si>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</si>
  <si>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</si>
  <si>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</si>
  <si>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</si>
  <si>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</si>
  <si>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</si>
  <si>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</si>
  <si>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</si>
  <si>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</si>
  <si>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</si>
  <si>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</si>
  <si>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</si>
  <si>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</si>
  <si>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</si>
  <si>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</si>
  <si>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</si>
  <si>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</si>
  <si>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</si>
  <si>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</si>
  <si>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</si>
  <si>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</si>
  <si>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</si>
  <si>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</si>
  <si>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</si>
  <si>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</si>
  <si>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</si>
  <si>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</si>
  <si>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</si>
  <si>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</si>
  <si>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</si>
  <si>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</si>
  <si>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</si>
  <si>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</si>
  <si>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</si>
  <si>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</si>
  <si>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</si>
  <si>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</si>
  <si>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</si>
  <si>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</si>
  <si>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</si>
  <si>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</si>
  <si>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</si>
  <si>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</si>
  <si>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</si>
  <si>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</si>
  <si>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</si>
  <si>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</si>
  <si>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</si>
  <si>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</si>
  <si>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</si>
  <si>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</si>
  <si>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</si>
  <si>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</si>
  <si>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</si>
  <si>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</si>
  <si>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</si>
  <si>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</si>
  <si>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</si>
  <si>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</si>
  <si>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</si>
  <si>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</si>
  <si>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</si>
  <si>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</si>
  <si>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</si>
  <si>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</si>
  <si>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</si>
  <si>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</si>
  <si>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</si>
  <si>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</si>
  <si>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</si>
  <si>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</si>
  <si>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</si>
  <si>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</si>
  <si>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</si>
  <si>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</si>
  <si>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</si>
  <si>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</si>
  <si>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</si>
  <si>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</si>
  <si>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</si>
  <si>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</si>
  <si>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</si>
  <si>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</si>
  <si>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</si>
  <si>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</si>
  <si>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</si>
  <si>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</si>
  <si>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</si>
  <si>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</si>
  <si>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</si>
  <si>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</si>
  <si>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</si>
  <si>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</si>
  <si>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</si>
  <si>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</si>
  <si>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</si>
  <si>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</si>
  <si>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</si>
  <si>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</si>
  <si>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</si>
  <si>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</si>
  <si>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</si>
  <si>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</si>
  <si>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</si>
  <si>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</si>
  <si>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</si>
  <si>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</si>
  <si>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</si>
  <si>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</si>
  <si>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</si>
  <si>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</si>
  <si>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</si>
  <si>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</si>
  <si>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</si>
  <si>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</si>
  <si>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</si>
  <si>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</si>
  <si>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</si>
  <si>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</si>
  <si>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</si>
  <si>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</si>
  <si>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</si>
  <si>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</si>
  <si>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</si>
  <si>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</si>
  <si>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</si>
  <si>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</si>
  <si>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</si>
  <si>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</si>
  <si>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</si>
  <si>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</si>
  <si>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</si>
  <si>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</si>
  <si>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</si>
  <si>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</si>
  <si>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</si>
  <si>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</si>
  <si>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</si>
  <si>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</si>
  <si>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</si>
  <si>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</si>
  <si>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</si>
  <si>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</si>
  <si>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</si>
  <si>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</si>
  <si>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</si>
  <si>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</si>
  <si>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</si>
  <si>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</si>
  <si>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</si>
  <si>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</si>
  <si>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</si>
  <si>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</si>
  <si>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</si>
  <si>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</si>
  <si>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</si>
  <si>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</si>
  <si>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</si>
  <si>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</si>
  <si>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</si>
  <si>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</si>
  <si>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</si>
  <si>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</si>
  <si>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</si>
  <si>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</si>
  <si>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</si>
  <si>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</si>
  <si>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</si>
  <si>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</si>
  <si>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</si>
  <si>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</si>
  <si>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</si>
  <si>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</si>
  <si>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</si>
  <si>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</si>
  <si>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</si>
  <si>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</si>
  <si>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</si>
  <si>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</si>
  <si>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</si>
  <si>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</si>
  <si>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</si>
  <si>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</si>
  <si>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</si>
  <si>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</si>
  <si>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</si>
  <si>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</si>
  <si>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</si>
  <si>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</si>
  <si>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</si>
  <si>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</si>
  <si>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</si>
  <si>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</si>
  <si>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</si>
  <si>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</si>
  <si>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</si>
  <si>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</si>
  <si>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</si>
  <si>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</si>
  <si>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</si>
  <si>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</si>
  <si>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</si>
  <si>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</si>
  <si>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</si>
  <si>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</si>
  <si>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</si>
  <si>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</si>
  <si>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</si>
  <si>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</si>
  <si>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</si>
  <si>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</si>
  <si>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</si>
  <si>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</si>
  <si>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</si>
  <si>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</si>
  <si>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</si>
  <si>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</si>
  <si>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</si>
  <si>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</si>
  <si>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</si>
  <si>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</si>
  <si>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</si>
  <si>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</si>
  <si>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</si>
  <si>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</si>
  <si>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</si>
  <si>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</si>
  <si>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</si>
  <si>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</si>
  <si>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</si>
  <si>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</si>
  <si>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</si>
  <si>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</si>
  <si>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</si>
  <si>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</si>
  <si>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</si>
  <si>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</si>
  <si>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</si>
  <si>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</si>
  <si>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</si>
  <si>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</si>
  <si>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</si>
  <si>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</si>
  <si>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</si>
  <si>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</si>
  <si>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</si>
  <si>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</si>
  <si>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</si>
  <si>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</si>
  <si>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</si>
  <si>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</si>
  <si>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</si>
  <si>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</si>
  <si>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</si>
  <si>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</si>
  <si>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</si>
  <si>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</si>
  <si>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</si>
  <si>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</si>
  <si>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</si>
  <si>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</si>
  <si>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</si>
  <si>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</si>
  <si>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</si>
  <si>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</si>
  <si>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</si>
  <si>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</si>
  <si>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</si>
  <si>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</si>
  <si>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</si>
  <si>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</si>
  <si>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</si>
  <si>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</si>
  <si>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</si>
  <si>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</si>
  <si>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</si>
  <si>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</si>
  <si>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</si>
  <si>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</si>
  <si>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</si>
  <si>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</si>
  <si>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</si>
  <si>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</si>
  <si>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</si>
  <si>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</si>
  <si>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</si>
  <si>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</si>
  <si>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</si>
  <si>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</si>
  <si>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</si>
  <si>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</si>
  <si>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</si>
  <si>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</si>
  <si>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</si>
  <si>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</si>
  <si>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</si>
  <si>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</si>
  <si>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</si>
  <si>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</si>
  <si>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</si>
  <si>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</si>
  <si>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</si>
  <si>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</si>
  <si>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</si>
  <si>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</si>
  <si>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</si>
  <si>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</si>
  <si>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</si>
  <si>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</si>
  <si>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</si>
  <si>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</si>
  <si>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</si>
  <si>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</si>
  <si>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</si>
  <si>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</si>
  <si>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</si>
  <si>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</si>
  <si>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</si>
  <si>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</si>
  <si>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</si>
  <si>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</si>
  <si>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</si>
  <si>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</si>
  <si>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</si>
  <si>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</si>
  <si>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</si>
  <si>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</si>
  <si>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</si>
  <si>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</si>
  <si>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</si>
  <si>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</si>
  <si>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</si>
  <si>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</si>
  <si>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</si>
  <si>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</si>
  <si>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</si>
  <si>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</si>
  <si>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</si>
  <si>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</si>
  <si>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</si>
  <si>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</si>
  <si>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</si>
  <si>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</si>
  <si>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</si>
  <si>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</si>
  <si>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</si>
  <si>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</si>
  <si>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</si>
  <si>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</si>
  <si>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</si>
  <si>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</si>
  <si>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</si>
  <si>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</si>
  <si>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</si>
  <si>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</si>
  <si>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</si>
  <si>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</si>
  <si>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</si>
  <si>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</si>
  <si>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</si>
  <si>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</si>
  <si>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</si>
  <si>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</si>
  <si>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</si>
  <si>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</si>
  <si>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</si>
  <si>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</si>
  <si>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</si>
  <si>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</si>
  <si>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</si>
  <si>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</si>
  <si>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</si>
  <si>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</si>
  <si>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</si>
  <si>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</si>
  <si>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</si>
  <si>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</si>
  <si>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</si>
  <si>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</si>
  <si>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</si>
  <si>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</si>
  <si>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</si>
  <si>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</si>
  <si>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</si>
  <si>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</si>
  <si>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</si>
  <si>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</si>
  <si>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</si>
  <si>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</si>
  <si>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</si>
  <si>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</si>
  <si>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</si>
  <si>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</si>
  <si>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</si>
  <si>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</si>
  <si>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</si>
  <si>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</si>
  <si>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</si>
  <si>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</si>
  <si>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</si>
  <si>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</si>
  <si>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</si>
  <si>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</si>
  <si>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</si>
  <si>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</si>
  <si>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</si>
  <si>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</si>
  <si>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</si>
  <si>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</si>
  <si>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</si>
  <si>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</si>
  <si>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</si>
  <si>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</si>
  <si>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</si>
  <si>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</si>
  <si>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</si>
  <si>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</si>
  <si>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</si>
  <si>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</si>
  <si>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</si>
  <si>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</si>
  <si>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</si>
  <si>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</si>
  <si>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</si>
  <si>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</si>
  <si>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</si>
  <si>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</si>
  <si>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</si>
  <si>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</si>
  <si>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</si>
  <si>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</si>
  <si>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</si>
  <si>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</si>
  <si>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</si>
  <si>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</si>
  <si>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</si>
  <si>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</si>
  <si>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</si>
  <si>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</si>
  <si>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</si>
  <si>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</si>
  <si>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</si>
  <si>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</si>
  <si>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</si>
  <si>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</si>
  <si>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</si>
  <si>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</si>
  <si>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</si>
  <si>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</si>
  <si>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</si>
  <si>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</si>
  <si>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</si>
  <si>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</si>
  <si>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</si>
  <si>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</si>
  <si>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</si>
  <si>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</si>
  <si>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</si>
  <si>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</si>
  <si>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</si>
  <si>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</si>
  <si>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</si>
  <si>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</si>
  <si>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</si>
  <si>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</si>
  <si>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</si>
  <si>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</si>
  <si>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</si>
  <si>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</si>
  <si>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</si>
  <si>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</si>
  <si>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</si>
  <si>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</si>
  <si>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</si>
  <si>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</si>
  <si>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</si>
  <si>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</si>
  <si>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</si>
  <si>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</si>
  <si>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</si>
  <si>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</si>
  <si>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</si>
  <si>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</si>
  <si>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</si>
  <si>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</si>
  <si>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</si>
  <si>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</si>
  <si>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</si>
  <si>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</si>
  <si>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</si>
  <si>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</si>
  <si>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</si>
  <si>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</si>
  <si>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</si>
  <si>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</si>
  <si>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</si>
  <si>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</si>
  <si>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</si>
  <si>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</si>
  <si>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</si>
  <si>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</si>
  <si>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</si>
  <si>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</si>
  <si>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</si>
  <si>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</si>
  <si>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</si>
  <si>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</si>
  <si>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</si>
  <si>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</si>
  <si>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</si>
  <si>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</si>
  <si>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</si>
  <si>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</si>
  <si>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</si>
  <si>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</si>
  <si>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</si>
  <si>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</si>
  <si>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</si>
  <si>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</si>
  <si>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</si>
  <si>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</si>
  <si>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</si>
  <si>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</si>
  <si>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</si>
  <si>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</si>
  <si>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</si>
  <si>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</si>
  <si>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</si>
  <si>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</si>
  <si>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</si>
  <si>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</si>
  <si>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</si>
  <si>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</si>
  <si>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</si>
  <si>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</si>
  <si>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</si>
  <si>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</si>
  <si>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</si>
  <si>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</si>
  <si>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</si>
  <si>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</si>
  <si>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</si>
  <si>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</si>
  <si>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</si>
  <si>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</si>
  <si>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</si>
  <si>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</si>
  <si>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</si>
  <si>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</si>
  <si>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</si>
  <si>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</si>
  <si>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</si>
  <si>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</si>
  <si>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</si>
  <si>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</si>
  <si>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</si>
  <si>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</si>
  <si>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</si>
  <si>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</si>
  <si>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</si>
  <si>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</si>
  <si>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</si>
  <si>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</si>
  <si>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</si>
  <si>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</si>
  <si>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</si>
  <si>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</si>
  <si>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</si>
  <si>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</si>
  <si>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</si>
  <si>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</si>
  <si>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</si>
  <si>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</si>
  <si>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</si>
  <si>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</si>
  <si>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</si>
  <si>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</si>
  <si>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</si>
  <si>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</si>
  <si>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</si>
  <si>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</si>
  <si>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</si>
  <si>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</si>
  <si>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</si>
  <si>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</si>
  <si>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</si>
  <si>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</si>
  <si>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</si>
  <si>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</si>
  <si>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</si>
  <si>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</si>
  <si>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</si>
  <si>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</si>
  <si>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</si>
  <si>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</si>
  <si>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</si>
  <si>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</si>
  <si>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</si>
  <si>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</si>
  <si>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</si>
  <si>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</si>
  <si>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</si>
  <si>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</si>
  <si>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</si>
  <si>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</si>
  <si>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</si>
  <si>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</si>
  <si>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</si>
  <si>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</si>
  <si>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</si>
  <si>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</si>
  <si>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</si>
  <si>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</si>
  <si>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</si>
  <si>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</si>
  <si>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</si>
  <si>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</si>
  <si>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</si>
  <si>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</si>
  <si>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</si>
  <si>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</si>
  <si>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</si>
  <si>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</si>
  <si>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</si>
  <si>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</si>
  <si>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</si>
  <si>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</si>
  <si>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</si>
  <si>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</si>
  <si>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</si>
  <si>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</si>
  <si>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</si>
  <si>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</si>
  <si>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</si>
  <si>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</si>
  <si>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</si>
  <si>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</si>
  <si>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</si>
  <si>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</si>
  <si>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</si>
  <si>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</si>
  <si>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</si>
  <si>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</si>
  <si>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</si>
  <si>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</si>
  <si>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</si>
  <si>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</si>
  <si>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</si>
  <si>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</si>
  <si>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</si>
  <si>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</si>
  <si>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</si>
  <si>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</si>
  <si>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</si>
  <si>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</si>
  <si>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</si>
  <si>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</si>
  <si>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</si>
  <si>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</si>
  <si>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</si>
  <si>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</si>
  <si>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</si>
  <si>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</si>
  <si>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</si>
  <si>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</si>
  <si>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</si>
  <si>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</si>
  <si>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</si>
  <si>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</si>
  <si>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</si>
  <si>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</si>
  <si>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</si>
  <si>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</si>
  <si>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</si>
  <si>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</si>
  <si>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</si>
  <si>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</si>
  <si>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</si>
  <si>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</si>
  <si>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</si>
  <si>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</si>
  <si>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</si>
  <si>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</si>
  <si>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</si>
  <si>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</si>
  <si>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</si>
  <si>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</si>
  <si>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</si>
  <si>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</si>
  <si>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</si>
  <si>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</si>
  <si>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</si>
  <si>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</si>
  <si>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</si>
  <si>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</si>
  <si>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</si>
  <si>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</si>
  <si>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</si>
  <si>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*</t>
  </si>
  <si>
    <t>COFORGE</t>
  </si>
  <si>
    <t>Intrday Call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</si>
  <si>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</si>
  <si>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</si>
  <si>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</si>
  <si>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</si>
  <si>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</si>
  <si>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</si>
  <si>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</si>
  <si>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</si>
  <si>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</si>
  <si>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</si>
  <si>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</si>
  <si>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Profit of Rs.65.5</t>
  </si>
  <si>
    <t>Profit of Rs.82.5</t>
  </si>
  <si>
    <t>Chemical</t>
  </si>
  <si>
    <t>NSE</t>
  </si>
  <si>
    <t>Profit of Rs.60.50/-</t>
  </si>
  <si>
    <t>350-360</t>
  </si>
  <si>
    <t>1465-1475</t>
  </si>
  <si>
    <t>1600-1700</t>
  </si>
  <si>
    <t>ANURAS</t>
  </si>
  <si>
    <t>125-128</t>
  </si>
  <si>
    <t>ALPHA LEON ENTERPRISES LLP</t>
  </si>
  <si>
    <t>Profit of Rs.12/-</t>
  </si>
  <si>
    <t>720-740</t>
  </si>
  <si>
    <t>Profit of Rs.108/-</t>
  </si>
  <si>
    <t>GRAVITON RESEARCH CAPITAL LLP</t>
  </si>
  <si>
    <t>280-290</t>
  </si>
  <si>
    <t>Sell</t>
  </si>
  <si>
    <t>Part Profit of Rs.191.50/-</t>
  </si>
  <si>
    <t>Profit of Rs.30/-</t>
  </si>
  <si>
    <t>1380-1400</t>
  </si>
  <si>
    <t>100-120</t>
  </si>
  <si>
    <t>200-205</t>
  </si>
  <si>
    <t>2830-2850</t>
  </si>
  <si>
    <t>3100-3200</t>
  </si>
  <si>
    <t>HINDUNILVR JUNE FUT</t>
  </si>
  <si>
    <t>2390-2410</t>
  </si>
  <si>
    <t>590-610</t>
  </si>
  <si>
    <t xml:space="preserve">TVSMOTOR </t>
  </si>
  <si>
    <t>665-675</t>
  </si>
  <si>
    <t>M&amp;MFIN 185 CE JUN</t>
  </si>
  <si>
    <t>2250-2300</t>
  </si>
  <si>
    <t>2.50-2.60</t>
  </si>
  <si>
    <t>NIFTY 15600 CE 3 JUNE</t>
  </si>
  <si>
    <t>Loss of Rs.22.5/-</t>
  </si>
  <si>
    <t>429-433</t>
  </si>
  <si>
    <t>450-455</t>
  </si>
  <si>
    <t>2965-2985</t>
  </si>
  <si>
    <t>3300-3350</t>
  </si>
  <si>
    <t>OLGA TRADING PRIVATE LIMITED</t>
  </si>
  <si>
    <t>HDFCLIFE JUNE FUT</t>
  </si>
  <si>
    <t>695-700</t>
  </si>
  <si>
    <t>Profit of Rs.31/-</t>
  </si>
  <si>
    <t>PEL JUNE FUT</t>
  </si>
  <si>
    <t>NAUKRI JUNE FUT</t>
  </si>
  <si>
    <t>NIFTY 15500 CE 3 JUNE</t>
  </si>
  <si>
    <t>100-110</t>
  </si>
  <si>
    <t>Profit of Rs.14/-</t>
  </si>
  <si>
    <t>1910-1930</t>
  </si>
  <si>
    <t>4700-4750</t>
  </si>
  <si>
    <t xml:space="preserve">AMARAJABAT </t>
  </si>
  <si>
    <t>780-790</t>
  </si>
  <si>
    <t>1240-1250</t>
  </si>
  <si>
    <t>Profit of Rs.22.5/-</t>
  </si>
  <si>
    <t>Profit of Rs.28.5/-</t>
  </si>
  <si>
    <t>Profit of Rs.7/-</t>
  </si>
  <si>
    <t>Profit of Rs.100/-</t>
  </si>
  <si>
    <t>Profit of Rs.160/-</t>
  </si>
  <si>
    <t>Profit of Rs.25.5/-</t>
  </si>
  <si>
    <t>Profit of Rs.38/-</t>
  </si>
  <si>
    <t>2380-2400</t>
  </si>
  <si>
    <t>Profit of Rs.14.5/-</t>
  </si>
  <si>
    <t>UTTAMSTL</t>
  </si>
  <si>
    <t>Uttam Galva Steels Limite</t>
  </si>
  <si>
    <t>ESCORTS JUNE FUT</t>
  </si>
  <si>
    <t>1250-1260</t>
  </si>
  <si>
    <t>265-270</t>
  </si>
  <si>
    <t>IRCTC 2200 CE JUNE</t>
  </si>
  <si>
    <t>55-60</t>
  </si>
  <si>
    <t>Profit of Rs.5/-</t>
  </si>
  <si>
    <t>Profit of Rs.19/-</t>
  </si>
  <si>
    <t>Retail Research Technical Calls &amp; Fundamental Performance Report for the month of June-2021</t>
  </si>
  <si>
    <t>ARCHITORG</t>
  </si>
  <si>
    <t>CHDCHEM</t>
  </si>
  <si>
    <t>KIRTI RAMAN MEHTA</t>
  </si>
  <si>
    <t>DIVYA KOTHARI</t>
  </si>
  <si>
    <t>VMV</t>
  </si>
  <si>
    <t>VIVIDHA</t>
  </si>
  <si>
    <t>Visagar Polytex Ltd</t>
  </si>
  <si>
    <t>SAINATH TRADING COMPANY PRIVATE LIMITED .</t>
  </si>
  <si>
    <t>Profit of Rs.21.5/-</t>
  </si>
  <si>
    <t xml:space="preserve">IEX </t>
  </si>
  <si>
    <t>375-380</t>
  </si>
  <si>
    <t>4800-4850</t>
  </si>
  <si>
    <t xml:space="preserve">HCLTECH JUNE FUT </t>
  </si>
  <si>
    <t>990-1000</t>
  </si>
  <si>
    <t>7NR</t>
  </si>
  <si>
    <t>PINAL KANCHANLAL SHAH</t>
  </si>
  <si>
    <t>ADROIT FINANCIAL SERVICES PVT LTD</t>
  </si>
  <si>
    <t>MANSI SHARES &amp; STOCK ADVISORS PVT LTD</t>
  </si>
  <si>
    <t>Profit of Rs.8/-</t>
  </si>
  <si>
    <t xml:space="preserve">IRCTC </t>
  </si>
  <si>
    <t>2114-2124</t>
  </si>
  <si>
    <t>2200-2250</t>
  </si>
  <si>
    <t>Profit of Rs.28/-</t>
  </si>
  <si>
    <t>Loss of Rs.21/-</t>
  </si>
  <si>
    <t>Loss of Rs.70/-</t>
  </si>
  <si>
    <t>TECHM 1080 CE JUNE</t>
  </si>
  <si>
    <t>28-32</t>
  </si>
  <si>
    <t>BIOGEN</t>
  </si>
  <si>
    <t>ALKA JAIN</t>
  </si>
  <si>
    <t>CALSOFT</t>
  </si>
  <si>
    <t>MRCEXIM</t>
  </si>
  <si>
    <t>NK SECURITIES RESEARCH PRIVATE LIMITED</t>
  </si>
  <si>
    <t>BFUTILITIE</t>
  </si>
  <si>
    <t>BF Utilities Limited</t>
  </si>
  <si>
    <t>JUMP TRADING FINANCIAL INDIA PRIVATE LIMITED</t>
  </si>
  <si>
    <t>VIJETA STOCK &amp; SHARES SERVICES PRIVATE LIMITED VIJETA  STOCK</t>
  </si>
  <si>
    <t>Indiabulls Hsg Fin Ltd</t>
  </si>
  <si>
    <t>JUMPNET</t>
  </si>
  <si>
    <t>Jump Networks Limited</t>
  </si>
  <si>
    <t>KMSUGAR</t>
  </si>
  <si>
    <t>K.M.Sugar Mills Limited</t>
  </si>
  <si>
    <t>PILITA</t>
  </si>
  <si>
    <t>PIL Italica Lifestyle Ltd</t>
  </si>
  <si>
    <t>TEJAS TRADEFIN LLP</t>
  </si>
  <si>
    <t>UJAAS</t>
  </si>
  <si>
    <t>FOODVILLE HOSPITALITY SERVICES PVT LTD</t>
  </si>
  <si>
    <t>317-327</t>
  </si>
  <si>
    <t>Buy&lt;&gt;</t>
  </si>
  <si>
    <t xml:space="preserve"> NIFTY 15550 PE 17 JUNE</t>
  </si>
  <si>
    <t>63-66</t>
  </si>
  <si>
    <t>110-120</t>
  </si>
  <si>
    <t>Profit of Rs.4/-</t>
  </si>
  <si>
    <t>2835-2845</t>
  </si>
  <si>
    <t>2980-3020</t>
  </si>
  <si>
    <t>3570-3600</t>
  </si>
  <si>
    <t>3900-4000</t>
  </si>
  <si>
    <t>AKASHDEEP</t>
  </si>
  <si>
    <t>ALEXANDER</t>
  </si>
  <si>
    <t>TOPGAIN FINANCE PRIVATE LIMITED</t>
  </si>
  <si>
    <t>NIRAJ RAJNIKANT SHAH</t>
  </si>
  <si>
    <t>DGL</t>
  </si>
  <si>
    <t>MAANOR INVESTMENTS PRIVATE LIMITED .</t>
  </si>
  <si>
    <t>KULWANTSINGH</t>
  </si>
  <si>
    <t>MAHACORP</t>
  </si>
  <si>
    <t>TURBOT TRADERS PRIVATE LIMITED</t>
  </si>
  <si>
    <t>OPTIFIN</t>
  </si>
  <si>
    <t>MUKESH MANUBHAI SHAH</t>
  </si>
  <si>
    <t>VEAM CAPITALS PRIVATE LIMITED</t>
  </si>
  <si>
    <t>PRAVEG</t>
  </si>
  <si>
    <t>KOOKMIN SECURITIES PRIVATE LIMITED</t>
  </si>
  <si>
    <t>ESPS FINSERVE PRIVATE LIMITED.</t>
  </si>
  <si>
    <t>ROOPA SHARMA</t>
  </si>
  <si>
    <t>XTX MARKETS LLP</t>
  </si>
  <si>
    <t>ARIES</t>
  </si>
  <si>
    <t>Aries Agro Limited</t>
  </si>
  <si>
    <t>DLINKINDIA</t>
  </si>
  <si>
    <t>D-Link India Ltd</t>
  </si>
  <si>
    <t>KELLTONTEC</t>
  </si>
  <si>
    <t>Kellton Tech Sol Ltd</t>
  </si>
  <si>
    <t>LINGARAJU GOWDA  MALLIKARJUNAPPA</t>
  </si>
  <si>
    <t>K INDIA OPPORTUNITIES FUND LIMITED - CLASS S</t>
  </si>
  <si>
    <t>RIIL</t>
  </si>
  <si>
    <t>Reliance Indl Infra Ltd</t>
  </si>
  <si>
    <t>VERTOZ</t>
  </si>
  <si>
    <t>Vertoz Advertising Ltd</t>
  </si>
  <si>
    <t>VIKASWSP</t>
  </si>
  <si>
    <t>Vikas Wsp Ltd</t>
  </si>
  <si>
    <t>SONY  SEBASTIAN</t>
  </si>
  <si>
    <t>VAIBHAV STOCK AND DERIVATIVES BROKING PRIVATE LIMITED</t>
  </si>
  <si>
    <t>INDLMETER</t>
  </si>
  <si>
    <t>IMP Powers Ltd</t>
  </si>
  <si>
    <t>CANBANK FACTORS LTD</t>
  </si>
  <si>
    <t>KAKATCEM</t>
  </si>
  <si>
    <t>Kakatiya Cements Ltd</t>
  </si>
  <si>
    <t>GAJANAND GOYAL</t>
  </si>
  <si>
    <t>GRANULES 350 CE JUNE</t>
  </si>
  <si>
    <t>8-8.5</t>
  </si>
  <si>
    <t>14-16</t>
  </si>
  <si>
    <t>HEROMOTOCO APRIL FUT</t>
  </si>
  <si>
    <t>HEROMOTOCO APR 3050 CE</t>
  </si>
  <si>
    <t>RELIANCE JUNE FUT</t>
  </si>
  <si>
    <t>2214-2218</t>
  </si>
  <si>
    <t>RELIANCE 2260 CE</t>
  </si>
  <si>
    <t>36-38</t>
  </si>
  <si>
    <t>HARISH MAKHARIA</t>
  </si>
  <si>
    <t>HEMLATABEN ROHITKUMAR PANDYA</t>
  </si>
  <si>
    <t>AMFL</t>
  </si>
  <si>
    <t>LAVIN CHAWLA</t>
  </si>
  <si>
    <t>RONIT SHAH</t>
  </si>
  <si>
    <t>SILKON TRADES LLP</t>
  </si>
  <si>
    <t>PINAKINI ARUNKUMAR SOLANKI</t>
  </si>
  <si>
    <t>BEELINE MERCHANT BANKING PRIVATE LIMITED</t>
  </si>
  <si>
    <t>KHUSHBOO BIJAL SHAH</t>
  </si>
  <si>
    <t>R SATHIAMURTHI</t>
  </si>
  <si>
    <t>SARAL MINING LIMITED</t>
  </si>
  <si>
    <t>BNL</t>
  </si>
  <si>
    <t>NEHA TRIPATHI</t>
  </si>
  <si>
    <t>SANTOSH KUMAR KEJRIWAL SECURITIES PVT. LTD.</t>
  </si>
  <si>
    <t>SUNITA AGARWAL</t>
  </si>
  <si>
    <t>COMFINCAP</t>
  </si>
  <si>
    <t>LUHARUKA COMMOTRADE PRIVATE LIMITED .</t>
  </si>
  <si>
    <t>DEVHARI</t>
  </si>
  <si>
    <t>PRASANBEN VERSHIBHAI SHAH</t>
  </si>
  <si>
    <t>PARESHBHAI BABUBHAI BHANDERI</t>
  </si>
  <si>
    <t>DML</t>
  </si>
  <si>
    <t>DIVYAKANDA</t>
  </si>
  <si>
    <t>MLAKSHMI</t>
  </si>
  <si>
    <t>ASHA VIJAY PATIL</t>
  </si>
  <si>
    <t>GKP</t>
  </si>
  <si>
    <t>HIRA HARESH VORA</t>
  </si>
  <si>
    <t>YACOOBALI AIYUB MOHAMMED</t>
  </si>
  <si>
    <t>IISL</t>
  </si>
  <si>
    <t>TRUPTI RAJESH BHATIA .</t>
  </si>
  <si>
    <t>INDINFO</t>
  </si>
  <si>
    <t>JATALIA</t>
  </si>
  <si>
    <t>MANOAHMARK</t>
  </si>
  <si>
    <t>HANSABEN HASMUKHBHAI AMIN</t>
  </si>
  <si>
    <t>ROHIT ARORA</t>
  </si>
  <si>
    <t>KAMLESH NAVINCHANDRA SHAH</t>
  </si>
  <si>
    <t>NIRMITEE</t>
  </si>
  <si>
    <t>RUPESH MANUBHAI SHAH</t>
  </si>
  <si>
    <t>RISHA YAYESH JHAVERI</t>
  </si>
  <si>
    <t>NOPEA CAPITAL SERVICES PRIVATE LIMITED</t>
  </si>
  <si>
    <t>OZONEWORLD</t>
  </si>
  <si>
    <t>KUSHALHIRENKUMARPATEL</t>
  </si>
  <si>
    <t>RAJU GULABRAI SHAH</t>
  </si>
  <si>
    <t>PANORAMA</t>
  </si>
  <si>
    <t>DISHANK VIPUL SHAH</t>
  </si>
  <si>
    <t>PARLEIND</t>
  </si>
  <si>
    <t>KISHORE HIRALAL LULLA</t>
  </si>
  <si>
    <t>PECOS</t>
  </si>
  <si>
    <t>SATYA PRAKASH MITTAL HUF</t>
  </si>
  <si>
    <t>LAKSHMAN EASWARAN</t>
  </si>
  <si>
    <t>ALKABEN HASMUKHBHAI PATEL</t>
  </si>
  <si>
    <t>PRIMAPLA</t>
  </si>
  <si>
    <t>RCAN</t>
  </si>
  <si>
    <t>TIRTHESH B SHETH</t>
  </si>
  <si>
    <t>BEELINE BROKING LIMITED</t>
  </si>
  <si>
    <t>RCL</t>
  </si>
  <si>
    <t>VINOD KUMAR SHARMA</t>
  </si>
  <si>
    <t>ABHISHEK CHOUDHARY</t>
  </si>
  <si>
    <t>RELCAPITAL</t>
  </si>
  <si>
    <t>CHETAN RASIKLAL SHAH</t>
  </si>
  <si>
    <t>RELICAB</t>
  </si>
  <si>
    <t>TIA ENTERPRISES PRIVATE LIMITED</t>
  </si>
  <si>
    <t>SANJAY KUMAR SHARMA</t>
  </si>
  <si>
    <t>HARSHA RAJESHBHAI JHAVERI</t>
  </si>
  <si>
    <t>SK GROWTH FUND PRIVATE LIMITED</t>
  </si>
  <si>
    <t>SCTL</t>
  </si>
  <si>
    <t>ALKA RAWAT</t>
  </si>
  <si>
    <t>ACCELYA</t>
  </si>
  <si>
    <t>Accelya Soln India Ltd</t>
  </si>
  <si>
    <t>PLUTUS WEALTH MANAGEMENT LLP</t>
  </si>
  <si>
    <t>AJMERA</t>
  </si>
  <si>
    <t>Ajmera Realty &amp; Inf I Ltd</t>
  </si>
  <si>
    <t>SMP SECURITIES LTD</t>
  </si>
  <si>
    <t>BCG</t>
  </si>
  <si>
    <t>Lycos Internet Limited</t>
  </si>
  <si>
    <t>BHARATGEAR</t>
  </si>
  <si>
    <t>Bharat Gears Ltd</t>
  </si>
  <si>
    <t>BIRLACABLE</t>
  </si>
  <si>
    <t>Birla Cable Limited</t>
  </si>
  <si>
    <t>Bombay Dyeing &amp; Mfg Co.</t>
  </si>
  <si>
    <t>California Soft Ltd.</t>
  </si>
  <si>
    <t>ROOP RANJAN HARGAVE</t>
  </si>
  <si>
    <t>CROWN</t>
  </si>
  <si>
    <t>Crown Lifters Ltd.</t>
  </si>
  <si>
    <t>SUMAN MITTAL</t>
  </si>
  <si>
    <t>DECCANCE</t>
  </si>
  <si>
    <t>Deccan Cements Ltd</t>
  </si>
  <si>
    <t>Future Consumer Ltd</t>
  </si>
  <si>
    <t>AARNA FINVEST</t>
  </si>
  <si>
    <t>GLOBUSSPR</t>
  </si>
  <si>
    <t>Globus Spirits Limited</t>
  </si>
  <si>
    <t>RAJASTHAN GLOBAL SECURITIES PVT LTD</t>
  </si>
  <si>
    <t>HARRMALAYA</t>
  </si>
  <si>
    <t>Harrisons  Malayalam Ltd</t>
  </si>
  <si>
    <t>BLACKROCK EMERGING MARKETS FUND  INC</t>
  </si>
  <si>
    <t>INDSWFTLAB</t>
  </si>
  <si>
    <t>Ind-Swift Labs Ltd.</t>
  </si>
  <si>
    <t>JISLDVREQS</t>
  </si>
  <si>
    <t>Jain DVR Equity Shares</t>
  </si>
  <si>
    <t>SANJEEV KALRA</t>
  </si>
  <si>
    <t>JPPOWER</t>
  </si>
  <si>
    <t>Jaiprakash Power Ven. Lt</t>
  </si>
  <si>
    <t>M T CORPORATION</t>
  </si>
  <si>
    <t>SHREE SHIVSHAKTI PROJECT CONSULTANT PRIVATE LIMITE</t>
  </si>
  <si>
    <t>COLLATE DEALERS PRIVATE LIMITED</t>
  </si>
  <si>
    <t>ANKIT KOTHARI</t>
  </si>
  <si>
    <t>LGBBROSLTD</t>
  </si>
  <si>
    <t>LG Balakrishnan &amp; Bros</t>
  </si>
  <si>
    <t>MERCATOR</t>
  </si>
  <si>
    <t>Mercator Limited</t>
  </si>
  <si>
    <t>VIBRANT SECURITIES PVT. LTD</t>
  </si>
  <si>
    <t>Nbcc (India) Ltd</t>
  </si>
  <si>
    <t>ONEPOINT</t>
  </si>
  <si>
    <t>One Point One Sol Ltd</t>
  </si>
  <si>
    <t>DHANSUKHBHAI CHAMPAKLAL JADAV</t>
  </si>
  <si>
    <t>Reliance Capital Limited</t>
  </si>
  <si>
    <t>ASHWIN STOCKS AND INVESTMENT PRIVATE LIMITED</t>
  </si>
  <si>
    <t>QE SECURITIES</t>
  </si>
  <si>
    <t>RSSOFTWARE</t>
  </si>
  <si>
    <t>R. S. Software (I) Ltd.</t>
  </si>
  <si>
    <t>SHRIPAL V VORA HUF</t>
  </si>
  <si>
    <t>SALZERELEC</t>
  </si>
  <si>
    <t>Salzer Electronics Ltd.</t>
  </si>
  <si>
    <t>SANWARIA</t>
  </si>
  <si>
    <t>Sanwaria Consumer Ltd.</t>
  </si>
  <si>
    <t>JABIR MOHD SILAWAT</t>
  </si>
  <si>
    <t>SINTEX</t>
  </si>
  <si>
    <t>Sintex Industries Ltd.</t>
  </si>
  <si>
    <t>TPLPLASTEH</t>
  </si>
  <si>
    <t>TPL Plastech Limited</t>
  </si>
  <si>
    <t>AKSHAY GUPTA</t>
  </si>
  <si>
    <t>TRIGYN</t>
  </si>
  <si>
    <t>Trigyn Technologies Ltd</t>
  </si>
  <si>
    <t>Ujaas Energy Limited</t>
  </si>
  <si>
    <t>VIVIMEDLAB</t>
  </si>
  <si>
    <t>Vivimed Labs Limited</t>
  </si>
  <si>
    <t>VRL Logistics Limited</t>
  </si>
  <si>
    <t>ZUARI</t>
  </si>
  <si>
    <t>Zuari Agro Chemicals Ltd</t>
  </si>
  <si>
    <t>SETU SECURITIES PRIVATE LIMITED</t>
  </si>
  <si>
    <t>AJOONI</t>
  </si>
  <si>
    <t>Ajooni Biotech Limited</t>
  </si>
  <si>
    <t>Bharat Forge Ltd</t>
  </si>
  <si>
    <t>AJINKYA INVESTMENT &amp; TRADING CO</t>
  </si>
  <si>
    <t>BRFL</t>
  </si>
  <si>
    <t>Bombay Rayon Fashions Lim</t>
  </si>
  <si>
    <t>CATALYST TRUSTEESHIP LIMITED</t>
  </si>
  <si>
    <t>GAYAPROJ</t>
  </si>
  <si>
    <t>Gayatri Projects Ltd</t>
  </si>
  <si>
    <t>NAVODYA ENTERPRISES</t>
  </si>
  <si>
    <t>SPV TRADERS</t>
  </si>
  <si>
    <t>TEMPLETON STRATEGIC EMERGING MARKETS FUND IV LDC</t>
  </si>
  <si>
    <t>KCPSUGIND</t>
  </si>
  <si>
    <t>KCP Sug &amp; Ind Corp Ltd.</t>
  </si>
  <si>
    <t>VELAMUR GOPALAN JAGANATHAN</t>
  </si>
  <si>
    <t>PALLADIUM FINSERVE PRIVATE LIMITED</t>
  </si>
  <si>
    <t>RPPL</t>
  </si>
  <si>
    <t>Rajshree PolyPack Ltd</t>
  </si>
  <si>
    <t>UNIFI CAPITAL PVT. LTD - BCAD</t>
  </si>
  <si>
    <t>TNPETRO</t>
  </si>
  <si>
    <t>Tamilnadu Petro Prod Ltd</t>
  </si>
  <si>
    <t>VALLABH REALTORS PRIVATE LIMITED</t>
  </si>
  <si>
    <t>KITARA PIIN 1101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</si>
</sst>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38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46" fillId="56" borderId="35" xfId="0" applyFont="1" applyFill="1" applyBorder="1" applyAlignment="1">
      <alignment horizontal="center" vertical="center"/>
    </xf>
    <xf numFmtId="0" fontId="7" fillId="56" borderId="35" xfId="0" applyFont="1" applyFill="1" applyBorder="1" applyAlignment="1">
      <alignment horizontal="center" vertical="center"/>
    </xf>
    <xf numFmtId="0" fontId="49" fillId="56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6" borderId="35" xfId="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0" fontId="46" fillId="0" borderId="11" xfId="9" applyFont="1" applyFill="1" applyBorder="1" applyAlignment="1">
      <alignment horizontal="center"/>
    </xf>
    <xf numFmtId="0" fontId="46" fillId="23" borderId="0" xfId="0" applyFont="1" applyFill="1" applyAlignment="1">
      <alignment horizontal="center"/>
    </xf>
    <xf numFmtId="165" fontId="46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center" vertical="center"/>
    </xf>
    <xf numFmtId="169" fontId="7" fillId="56" borderId="35" xfId="0" applyNumberFormat="1" applyFont="1" applyFill="1" applyBorder="1" applyAlignment="1">
      <alignment horizontal="center" vertical="center"/>
    </xf>
    <xf numFmtId="43" fontId="7" fillId="56" borderId="35" xfId="160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16" fontId="7" fillId="56" borderId="35" xfId="160" applyNumberFormat="1" applyFont="1" applyFill="1" applyBorder="1" applyAlignment="1">
      <alignment horizontal="center" vertical="center"/>
    </xf>
    <xf numFmtId="1" fontId="0" fillId="43" borderId="35" xfId="0" applyNumberFormat="1" applyFill="1" applyBorder="1" applyAlignment="1">
      <alignment horizontal="center" vertical="center"/>
    </xf>
    <xf numFmtId="164" fontId="46" fillId="43" borderId="35" xfId="0" applyNumberFormat="1" applyFont="1" applyFill="1" applyBorder="1" applyAlignment="1">
      <alignment horizontal="center" vertical="center"/>
    </xf>
    <xf numFmtId="165" fontId="0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0" fontId="46" fillId="43" borderId="35" xfId="0" applyFont="1" applyFill="1" applyBorder="1" applyAlignment="1">
      <alignment horizontal="center" vertical="center"/>
    </xf>
    <xf numFmtId="0" fontId="0" fillId="43" borderId="35" xfId="0" applyFont="1" applyFill="1" applyBorder="1" applyAlignment="1">
      <alignment horizontal="center" vertical="center"/>
    </xf>
    <xf numFmtId="0" fontId="7" fillId="43" borderId="35" xfId="0" applyFont="1" applyFill="1" applyBorder="1" applyAlignment="1">
      <alignment horizontal="center" vertical="center"/>
    </xf>
    <xf numFmtId="2" fontId="7" fillId="43" borderId="35" xfId="0" applyNumberFormat="1" applyFont="1" applyFill="1" applyBorder="1" applyAlignment="1">
      <alignment horizontal="center" vertical="center"/>
    </xf>
    <xf numFmtId="10" fontId="7" fillId="43" borderId="35" xfId="51" applyNumberFormat="1" applyFont="1" applyFill="1" applyBorder="1" applyAlignment="1" applyProtection="1">
      <alignment horizontal="center" vertical="center" wrapText="1"/>
    </xf>
    <xf numFmtId="16" fontId="7" fillId="43" borderId="35" xfId="160" applyNumberFormat="1" applyFont="1" applyFill="1" applyBorder="1" applyAlignment="1">
      <alignment horizontal="center" vertical="center"/>
    </xf>
    <xf numFmtId="0" fontId="46" fillId="0" borderId="4" xfId="0" applyFont="1" applyBorder="1"/>
    <xf numFmtId="0" fontId="7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164" fontId="46" fillId="0" borderId="35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7" fillId="56" borderId="36" xfId="0" applyFont="1" applyFill="1" applyBorder="1" applyAlignment="1">
      <alignment horizontal="center" vertical="center"/>
    </xf>
    <xf numFmtId="2" fontId="7" fillId="56" borderId="36" xfId="0" applyNumberFormat="1" applyFont="1" applyFill="1" applyBorder="1" applyAlignment="1">
      <alignment horizontal="center" vertical="center"/>
    </xf>
    <xf numFmtId="0" fontId="7" fillId="56" borderId="37" xfId="0" applyFont="1" applyFill="1" applyBorder="1" applyAlignment="1">
      <alignment horizontal="center" vertical="center"/>
    </xf>
    <xf numFmtId="16" fontId="48" fillId="56" borderId="35" xfId="160" applyNumberFormat="1" applyFont="1" applyFill="1" applyBorder="1" applyAlignment="1">
      <alignment horizontal="center" vertical="center"/>
    </xf>
    <xf numFmtId="0" fontId="0" fillId="56" borderId="35" xfId="0" applyNumberFormat="1" applyFill="1" applyBorder="1" applyAlignment="1">
      <alignment horizontal="center" vertical="center"/>
    </xf>
    <xf numFmtId="164" fontId="0" fillId="56" borderId="35" xfId="0" applyNumberFormat="1" applyFill="1" applyBorder="1" applyAlignment="1">
      <alignment horizontal="center" vertical="center"/>
    </xf>
    <xf numFmtId="15" fontId="0" fillId="56" borderId="35" xfId="0" applyNumberFormat="1" applyFill="1" applyBorder="1" applyAlignment="1">
      <alignment horizontal="center" vertical="center"/>
    </xf>
    <xf numFmtId="43" fontId="46" fillId="56" borderId="35" xfId="160" applyFont="1" applyFill="1" applyBorder="1" applyAlignment="1">
      <alignment horizontal="center" vertical="top"/>
    </xf>
    <xf numFmtId="0" fontId="0" fillId="56" borderId="35" xfId="0" applyFill="1" applyBorder="1" applyAlignment="1">
      <alignment horizontal="center" vertical="center"/>
    </xf>
    <xf numFmtId="0" fontId="46" fillId="56" borderId="35" xfId="0" applyFont="1" applyFill="1" applyBorder="1" applyAlignment="1">
      <alignment horizontal="center" vertical="top"/>
    </xf>
    <xf numFmtId="2" fontId="7" fillId="56" borderId="35" xfId="0" applyNumberFormat="1" applyFont="1" applyFill="1" applyBorder="1" applyAlignment="1">
      <alignment horizontal="center" vertical="center"/>
    </xf>
    <xf numFmtId="10" fontId="7" fillId="56" borderId="35" xfId="51" applyNumberFormat="1" applyFont="1" applyFill="1" applyBorder="1" applyAlignment="1" applyProtection="1">
      <alignment horizontal="center" vertical="center" wrapText="1"/>
    </xf>
    <xf numFmtId="1" fontId="0" fillId="56" borderId="35" xfId="0" applyNumberFormat="1" applyFill="1" applyBorder="1" applyAlignment="1">
      <alignment horizontal="center" vertical="center"/>
    </xf>
    <xf numFmtId="165" fontId="0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left"/>
    </xf>
    <xf numFmtId="0" fontId="0" fillId="56" borderId="35" xfId="0" applyFont="1" applyFill="1" applyBorder="1" applyAlignment="1">
      <alignment horizontal="center" vertical="center"/>
    </xf>
    <xf numFmtId="0" fontId="0" fillId="57" borderId="35" xfId="0" applyNumberFormat="1" applyFill="1" applyBorder="1" applyAlignment="1">
      <alignment horizontal="center" vertical="center"/>
    </xf>
    <xf numFmtId="164" fontId="0" fillId="57" borderId="35" xfId="0" applyNumberFormat="1" applyFill="1" applyBorder="1" applyAlignment="1">
      <alignment horizontal="center" vertical="center"/>
    </xf>
    <xf numFmtId="15" fontId="0" fillId="57" borderId="35" xfId="0" applyNumberFormat="1" applyFill="1" applyBorder="1" applyAlignment="1">
      <alignment horizontal="center" vertical="center"/>
    </xf>
    <xf numFmtId="0" fontId="49" fillId="57" borderId="35" xfId="0" applyFont="1" applyFill="1" applyBorder="1"/>
    <xf numFmtId="43" fontId="46" fillId="57" borderId="35" xfId="160" applyFont="1" applyFill="1" applyBorder="1" applyAlignment="1">
      <alignment horizontal="center" vertical="top"/>
    </xf>
    <xf numFmtId="0" fontId="46" fillId="57" borderId="35" xfId="0" applyFont="1" applyFill="1" applyBorder="1" applyAlignment="1">
      <alignment horizontal="center" vertical="center"/>
    </xf>
    <xf numFmtId="0" fontId="0" fillId="57" borderId="35" xfId="0" applyFill="1" applyBorder="1" applyAlignment="1">
      <alignment horizontal="center" vertical="center"/>
    </xf>
    <xf numFmtId="0" fontId="46" fillId="57" borderId="35" xfId="0" applyFont="1" applyFill="1" applyBorder="1" applyAlignment="1">
      <alignment horizontal="center" vertical="top"/>
    </xf>
    <xf numFmtId="0" fontId="7" fillId="57" borderId="35" xfId="0" applyFont="1" applyFill="1" applyBorder="1" applyAlignment="1">
      <alignment horizontal="center" vertical="center"/>
    </xf>
    <xf numFmtId="2" fontId="7" fillId="57" borderId="35" xfId="0" applyNumberFormat="1" applyFont="1" applyFill="1" applyBorder="1" applyAlignment="1">
      <alignment horizontal="center" vertical="center"/>
    </xf>
    <xf numFmtId="10" fontId="7" fillId="57" borderId="35" xfId="51" applyNumberFormat="1" applyFont="1" applyFill="1" applyBorder="1" applyAlignment="1" applyProtection="1">
      <alignment horizontal="center" vertical="center" wrapText="1"/>
    </xf>
    <xf numFmtId="16" fontId="7" fillId="57" borderId="35" xfId="160" applyNumberFormat="1" applyFont="1" applyFill="1" applyBorder="1" applyAlignment="1">
      <alignment horizontal="center" vertical="center"/>
    </xf>
    <xf numFmtId="0" fontId="7" fillId="43" borderId="37" xfId="0" applyNumberFormat="1" applyFont="1" applyFill="1" applyBorder="1" applyAlignment="1">
      <alignment horizontal="center" vertical="center"/>
    </xf>
    <xf numFmtId="164" fontId="7" fillId="43" borderId="35" xfId="0" applyNumberFormat="1" applyFont="1" applyFill="1" applyBorder="1" applyAlignment="1">
      <alignment horizontal="center" vertical="center"/>
    </xf>
    <xf numFmtId="165" fontId="7" fillId="43" borderId="35" xfId="0" applyNumberFormat="1" applyFont="1" applyFill="1" applyBorder="1" applyAlignment="1">
      <alignment horizontal="center" vertical="center"/>
    </xf>
    <xf numFmtId="0" fontId="49" fillId="43" borderId="35" xfId="0" applyFont="1" applyFill="1" applyBorder="1" applyAlignment="1">
      <alignment horizontal="left"/>
    </xf>
    <xf numFmtId="0" fontId="49" fillId="43" borderId="35" xfId="0" applyFont="1" applyFill="1" applyBorder="1" applyAlignment="1">
      <alignment horizontal="center" vertical="center"/>
    </xf>
    <xf numFmtId="0" fontId="7" fillId="43" borderId="36" xfId="0" applyFont="1" applyFill="1" applyBorder="1" applyAlignment="1">
      <alignment horizontal="center" vertical="center"/>
    </xf>
    <xf numFmtId="2" fontId="7" fillId="43" borderId="36" xfId="0" applyNumberFormat="1" applyFont="1" applyFill="1" applyBorder="1" applyAlignment="1">
      <alignment horizontal="center" vertical="center"/>
    </xf>
    <xf numFmtId="169" fontId="7" fillId="43" borderId="35" xfId="0" applyNumberFormat="1" applyFont="1" applyFill="1" applyBorder="1" applyAlignment="1">
      <alignment horizontal="center" vertical="center"/>
    </xf>
    <xf numFmtId="43" fontId="7" fillId="43" borderId="35" xfId="160" applyFont="1" applyFill="1" applyBorder="1" applyAlignment="1">
      <alignment horizontal="center" vertical="center"/>
    </xf>
    <xf numFmtId="16" fontId="7" fillId="2" borderId="36" xfId="160" applyNumberFormat="1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16" fontId="7" fillId="2" borderId="37" xfId="160" applyNumberFormat="1" applyFont="1" applyFill="1" applyBorder="1" applyAlignment="1">
      <alignment horizontal="center" vertical="center"/>
    </xf>
    <xf numFmtId="0" fontId="46" fillId="2" borderId="35" xfId="0" applyFont="1" applyFill="1" applyBorder="1"/>
    <xf numFmtId="0" fontId="0" fillId="2" borderId="35" xfId="0" applyFill="1" applyBorder="1"/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46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6" xfId="0" applyNumberFormat="1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0" sqref="B20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44361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65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C11" sqref="C11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44361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21" t="s">
        <v>16</v>
      </c>
      <c r="B9" s="523" t="s">
        <v>17</v>
      </c>
      <c r="C9" s="523" t="s">
        <v>18</v>
      </c>
      <c r="D9" s="523" t="s">
        <v>827</v>
      </c>
      <c r="E9" s="251" t="s">
        <v>19</v>
      </c>
      <c r="F9" s="251" t="s">
        <v>20</v>
      </c>
      <c r="G9" s="518" t="s">
        <v>21</v>
      </c>
      <c r="H9" s="519"/>
      <c r="I9" s="520"/>
      <c r="J9" s="518" t="s">
        <v>22</v>
      </c>
      <c r="K9" s="519"/>
      <c r="L9" s="520"/>
      <c r="M9" s="251"/>
      <c r="N9" s="258"/>
      <c r="O9" s="258"/>
      <c r="P9" s="258"/>
    </row>
    <row r="10" spans="1:16" ht="59.25" customHeight="1">
      <c r="A10" s="522"/>
      <c r="B10" s="524" t="s">
        <v>17</v>
      </c>
      <c r="C10" s="524"/>
      <c r="D10" s="524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3" t="s">
        <v>34</v>
      </c>
      <c r="C11" s="436" t="s">
        <v>35</v>
      </c>
      <c r="D11" s="437">
        <v>44371</v>
      </c>
      <c r="E11" s="275">
        <v>35169.35</v>
      </c>
      <c r="F11" s="275">
        <v>35207.333333333328</v>
      </c>
      <c r="G11" s="287">
        <v>34939.71666666666</v>
      </c>
      <c r="H11" s="287">
        <v>34710.083333333328</v>
      </c>
      <c r="I11" s="287">
        <v>34442.46666666666</v>
      </c>
      <c r="J11" s="287">
        <v>35436.96666666666</v>
      </c>
      <c r="K11" s="287">
        <v>35704.583333333328</v>
      </c>
      <c r="L11" s="287">
        <v>35934.21666666666</v>
      </c>
      <c r="M11" s="274">
        <v>35474.949999999997</v>
      </c>
      <c r="N11" s="274">
        <v>34977.699999999997</v>
      </c>
      <c r="O11" s="434">
        <v>1845525</v>
      </c>
      <c r="P11" s="435">
        <v>3.5822529045293823E-2</v>
      </c>
    </row>
    <row r="12" spans="1:16" ht="15">
      <c r="A12" s="254">
        <v>2</v>
      </c>
      <c r="B12" s="343" t="s">
        <v>34</v>
      </c>
      <c r="C12" s="436" t="s">
        <v>36</v>
      </c>
      <c r="D12" s="437">
        <v>44371</v>
      </c>
      <c r="E12" s="288">
        <v>15817.3</v>
      </c>
      <c r="F12" s="288">
        <v>15811.066666666666</v>
      </c>
      <c r="G12" s="289">
        <v>15766.333333333332</v>
      </c>
      <c r="H12" s="289">
        <v>15715.366666666667</v>
      </c>
      <c r="I12" s="289">
        <v>15670.633333333333</v>
      </c>
      <c r="J12" s="289">
        <v>15862.033333333331</v>
      </c>
      <c r="K12" s="289">
        <v>15906.766666666665</v>
      </c>
      <c r="L12" s="289">
        <v>15957.73333333333</v>
      </c>
      <c r="M12" s="276">
        <v>15855.8</v>
      </c>
      <c r="N12" s="276">
        <v>15760.1</v>
      </c>
      <c r="O12" s="291">
        <v>13016975</v>
      </c>
      <c r="P12" s="292">
        <v>5.3451624650993401E-2</v>
      </c>
    </row>
    <row r="13" spans="1:16" ht="15">
      <c r="A13" s="254">
        <v>3</v>
      </c>
      <c r="B13" s="343" t="s">
        <v>34</v>
      </c>
      <c r="C13" s="436" t="s">
        <v>825</v>
      </c>
      <c r="D13" s="437">
        <v>44371</v>
      </c>
      <c r="E13" s="402">
        <v>16685.099999999999</v>
      </c>
      <c r="F13" s="402">
        <v>16730.933333333331</v>
      </c>
      <c r="G13" s="403">
        <v>16591.766666666663</v>
      </c>
      <c r="H13" s="403">
        <v>16498.433333333331</v>
      </c>
      <c r="I13" s="403">
        <v>16359.266666666663</v>
      </c>
      <c r="J13" s="403">
        <v>16824.266666666663</v>
      </c>
      <c r="K13" s="403">
        <v>16963.433333333327</v>
      </c>
      <c r="L13" s="403">
        <v>17056.766666666663</v>
      </c>
      <c r="M13" s="404">
        <v>16870.099999999999</v>
      </c>
      <c r="N13" s="404">
        <v>16637.599999999999</v>
      </c>
      <c r="O13" s="405">
        <v>12440</v>
      </c>
      <c r="P13" s="406">
        <v>-6.8862275449101798E-2</v>
      </c>
    </row>
    <row r="14" spans="1:16" ht="15">
      <c r="A14" s="254">
        <v>4</v>
      </c>
      <c r="B14" s="363" t="s">
        <v>835</v>
      </c>
      <c r="C14" s="436" t="s">
        <v>735</v>
      </c>
      <c r="D14" s="437">
        <v>44371</v>
      </c>
      <c r="E14" s="288">
        <v>1806.7</v>
      </c>
      <c r="F14" s="288">
        <v>1812.7333333333333</v>
      </c>
      <c r="G14" s="289">
        <v>1789.4666666666667</v>
      </c>
      <c r="H14" s="289">
        <v>1772.2333333333333</v>
      </c>
      <c r="I14" s="289">
        <v>1748.9666666666667</v>
      </c>
      <c r="J14" s="289">
        <v>1829.9666666666667</v>
      </c>
      <c r="K14" s="289">
        <v>1853.2333333333336</v>
      </c>
      <c r="L14" s="289">
        <v>1870.4666666666667</v>
      </c>
      <c r="M14" s="276">
        <v>1836</v>
      </c>
      <c r="N14" s="276">
        <v>1795.5</v>
      </c>
      <c r="O14" s="291">
        <v>1215075</v>
      </c>
      <c r="P14" s="292">
        <v>-3.4773801485482779E-2</v>
      </c>
    </row>
    <row r="15" spans="1:16" ht="15">
      <c r="A15" s="254">
        <v>5</v>
      </c>
      <c r="B15" s="343" t="s">
        <v>37</v>
      </c>
      <c r="C15" s="436" t="s">
        <v>38</v>
      </c>
      <c r="D15" s="437">
        <v>44371</v>
      </c>
      <c r="E15" s="288">
        <v>2030.1</v>
      </c>
      <c r="F15" s="288">
        <v>2033.6166666666668</v>
      </c>
      <c r="G15" s="289">
        <v>2017.4833333333336</v>
      </c>
      <c r="H15" s="289">
        <v>2004.8666666666668</v>
      </c>
      <c r="I15" s="289">
        <v>1988.7333333333336</v>
      </c>
      <c r="J15" s="289">
        <v>2046.2333333333336</v>
      </c>
      <c r="K15" s="289">
        <v>2062.3666666666668</v>
      </c>
      <c r="L15" s="289">
        <v>2074.9833333333336</v>
      </c>
      <c r="M15" s="276">
        <v>2049.75</v>
      </c>
      <c r="N15" s="276">
        <v>2021</v>
      </c>
      <c r="O15" s="291">
        <v>2202500</v>
      </c>
      <c r="P15" s="292">
        <v>-7.8828828828828822E-3</v>
      </c>
    </row>
    <row r="16" spans="1:16" ht="15">
      <c r="A16" s="254">
        <v>6</v>
      </c>
      <c r="B16" s="343" t="s">
        <v>39</v>
      </c>
      <c r="C16" s="436" t="s">
        <v>40</v>
      </c>
      <c r="D16" s="437">
        <v>44371</v>
      </c>
      <c r="E16" s="288">
        <v>1608.45</v>
      </c>
      <c r="F16" s="288">
        <v>1604.3333333333333</v>
      </c>
      <c r="G16" s="289">
        <v>1585.2166666666665</v>
      </c>
      <c r="H16" s="289">
        <v>1561.9833333333331</v>
      </c>
      <c r="I16" s="289">
        <v>1542.8666666666663</v>
      </c>
      <c r="J16" s="289">
        <v>1627.5666666666666</v>
      </c>
      <c r="K16" s="289">
        <v>1646.6833333333334</v>
      </c>
      <c r="L16" s="289">
        <v>1669.9166666666667</v>
      </c>
      <c r="M16" s="276">
        <v>1623.45</v>
      </c>
      <c r="N16" s="276">
        <v>1581.1</v>
      </c>
      <c r="O16" s="291">
        <v>19781000</v>
      </c>
      <c r="P16" s="292">
        <v>-2.4206969589994454E-3</v>
      </c>
    </row>
    <row r="17" spans="1:16" ht="15">
      <c r="A17" s="254">
        <v>7</v>
      </c>
      <c r="B17" s="343" t="s">
        <v>39</v>
      </c>
      <c r="C17" s="436" t="s">
        <v>41</v>
      </c>
      <c r="D17" s="437">
        <v>44371</v>
      </c>
      <c r="E17" s="288">
        <v>843.9</v>
      </c>
      <c r="F17" s="288">
        <v>842.59999999999991</v>
      </c>
      <c r="G17" s="289">
        <v>825.64999999999986</v>
      </c>
      <c r="H17" s="289">
        <v>807.4</v>
      </c>
      <c r="I17" s="289">
        <v>790.44999999999993</v>
      </c>
      <c r="J17" s="289">
        <v>860.8499999999998</v>
      </c>
      <c r="K17" s="289">
        <v>877.79999999999984</v>
      </c>
      <c r="L17" s="289">
        <v>896.04999999999973</v>
      </c>
      <c r="M17" s="276">
        <v>859.55</v>
      </c>
      <c r="N17" s="276">
        <v>824.35</v>
      </c>
      <c r="O17" s="291">
        <v>80603750</v>
      </c>
      <c r="P17" s="292">
        <v>4.2823643567558828E-2</v>
      </c>
    </row>
    <row r="18" spans="1:16" ht="15">
      <c r="A18" s="254">
        <v>8</v>
      </c>
      <c r="B18" s="343" t="s">
        <v>51</v>
      </c>
      <c r="C18" s="436" t="s">
        <v>226</v>
      </c>
      <c r="D18" s="437">
        <v>44371</v>
      </c>
      <c r="E18" s="288">
        <v>3201.3</v>
      </c>
      <c r="F18" s="288">
        <v>3181.1</v>
      </c>
      <c r="G18" s="289">
        <v>3150.2</v>
      </c>
      <c r="H18" s="289">
        <v>3099.1</v>
      </c>
      <c r="I18" s="289">
        <v>3068.2</v>
      </c>
      <c r="J18" s="289">
        <v>3232.2</v>
      </c>
      <c r="K18" s="289">
        <v>3263.1000000000004</v>
      </c>
      <c r="L18" s="289">
        <v>3314.2</v>
      </c>
      <c r="M18" s="276">
        <v>3212</v>
      </c>
      <c r="N18" s="276">
        <v>3130</v>
      </c>
      <c r="O18" s="291">
        <v>571200</v>
      </c>
      <c r="P18" s="292">
        <v>-3.6112048599392509E-2</v>
      </c>
    </row>
    <row r="19" spans="1:16" ht="15">
      <c r="A19" s="254">
        <v>9</v>
      </c>
      <c r="B19" s="343" t="s">
        <v>43</v>
      </c>
      <c r="C19" s="436" t="s">
        <v>44</v>
      </c>
      <c r="D19" s="437">
        <v>44371</v>
      </c>
      <c r="E19" s="288">
        <v>759.05</v>
      </c>
      <c r="F19" s="288">
        <v>760.26666666666677</v>
      </c>
      <c r="G19" s="289">
        <v>755.33333333333348</v>
      </c>
      <c r="H19" s="289">
        <v>751.61666666666667</v>
      </c>
      <c r="I19" s="289">
        <v>746.68333333333339</v>
      </c>
      <c r="J19" s="289">
        <v>763.98333333333358</v>
      </c>
      <c r="K19" s="289">
        <v>768.91666666666674</v>
      </c>
      <c r="L19" s="289">
        <v>772.63333333333367</v>
      </c>
      <c r="M19" s="276">
        <v>765.2</v>
      </c>
      <c r="N19" s="276">
        <v>756.55</v>
      </c>
      <c r="O19" s="291">
        <v>10412000</v>
      </c>
      <c r="P19" s="292">
        <v>1.2501202038657563E-3</v>
      </c>
    </row>
    <row r="20" spans="1:16" ht="15">
      <c r="A20" s="254">
        <v>10</v>
      </c>
      <c r="B20" s="343" t="s">
        <v>37</v>
      </c>
      <c r="C20" s="436" t="s">
        <v>45</v>
      </c>
      <c r="D20" s="437">
        <v>44371</v>
      </c>
      <c r="E20" s="288">
        <v>339.1</v>
      </c>
      <c r="F20" s="288">
        <v>339.9666666666667</v>
      </c>
      <c r="G20" s="289">
        <v>336.43333333333339</v>
      </c>
      <c r="H20" s="289">
        <v>333.76666666666671</v>
      </c>
      <c r="I20" s="289">
        <v>330.23333333333341</v>
      </c>
      <c r="J20" s="289">
        <v>342.63333333333338</v>
      </c>
      <c r="K20" s="289">
        <v>346.16666666666669</v>
      </c>
      <c r="L20" s="289">
        <v>348.83333333333337</v>
      </c>
      <c r="M20" s="276">
        <v>343.5</v>
      </c>
      <c r="N20" s="276">
        <v>337.3</v>
      </c>
      <c r="O20" s="291">
        <v>18012000</v>
      </c>
      <c r="P20" s="292">
        <v>-1.1198945981554678E-2</v>
      </c>
    </row>
    <row r="21" spans="1:16" ht="15">
      <c r="A21" s="254">
        <v>11</v>
      </c>
      <c r="B21" s="343" t="s">
        <v>51</v>
      </c>
      <c r="C21" s="436" t="s">
        <v>294</v>
      </c>
      <c r="D21" s="437">
        <v>44371</v>
      </c>
      <c r="E21" s="288">
        <v>1010</v>
      </c>
      <c r="F21" s="288">
        <v>1008.6333333333333</v>
      </c>
      <c r="G21" s="289">
        <v>988.31666666666661</v>
      </c>
      <c r="H21" s="289">
        <v>966.63333333333333</v>
      </c>
      <c r="I21" s="289">
        <v>946.31666666666661</v>
      </c>
      <c r="J21" s="289">
        <v>1030.3166666666666</v>
      </c>
      <c r="K21" s="289">
        <v>1050.6333333333334</v>
      </c>
      <c r="L21" s="289">
        <v>1072.3166666666666</v>
      </c>
      <c r="M21" s="276">
        <v>1028.95</v>
      </c>
      <c r="N21" s="276">
        <v>986.95</v>
      </c>
      <c r="O21" s="291">
        <v>1465200</v>
      </c>
      <c r="P21" s="292">
        <v>-2.2471910112359553E-3</v>
      </c>
    </row>
    <row r="22" spans="1:16" ht="15">
      <c r="A22" s="254">
        <v>12</v>
      </c>
      <c r="B22" s="343" t="s">
        <v>39</v>
      </c>
      <c r="C22" s="436" t="s">
        <v>46</v>
      </c>
      <c r="D22" s="437">
        <v>44371</v>
      </c>
      <c r="E22" s="288">
        <v>3349.3</v>
      </c>
      <c r="F22" s="288">
        <v>3340.4166666666665</v>
      </c>
      <c r="G22" s="289">
        <v>3325.8833333333332</v>
      </c>
      <c r="H22" s="289">
        <v>3302.4666666666667</v>
      </c>
      <c r="I22" s="289">
        <v>3287.9333333333334</v>
      </c>
      <c r="J22" s="289">
        <v>3363.833333333333</v>
      </c>
      <c r="K22" s="289">
        <v>3378.3666666666668</v>
      </c>
      <c r="L22" s="289">
        <v>3401.7833333333328</v>
      </c>
      <c r="M22" s="276">
        <v>3354.95</v>
      </c>
      <c r="N22" s="276">
        <v>3317</v>
      </c>
      <c r="O22" s="291">
        <v>1651500</v>
      </c>
      <c r="P22" s="292">
        <v>-1.4029850746268656E-2</v>
      </c>
    </row>
    <row r="23" spans="1:16" ht="15">
      <c r="A23" s="254">
        <v>13</v>
      </c>
      <c r="B23" s="343" t="s">
        <v>43</v>
      </c>
      <c r="C23" s="436" t="s">
        <v>47</v>
      </c>
      <c r="D23" s="437">
        <v>44371</v>
      </c>
      <c r="E23" s="288">
        <v>238.85</v>
      </c>
      <c r="F23" s="288">
        <v>239.85</v>
      </c>
      <c r="G23" s="289">
        <v>236.79999999999998</v>
      </c>
      <c r="H23" s="289">
        <v>234.75</v>
      </c>
      <c r="I23" s="289">
        <v>231.7</v>
      </c>
      <c r="J23" s="289">
        <v>241.89999999999998</v>
      </c>
      <c r="K23" s="289">
        <v>244.95</v>
      </c>
      <c r="L23" s="289">
        <v>246.99999999999997</v>
      </c>
      <c r="M23" s="276">
        <v>242.9</v>
      </c>
      <c r="N23" s="276">
        <v>237.8</v>
      </c>
      <c r="O23" s="291">
        <v>13812500</v>
      </c>
      <c r="P23" s="292">
        <v>-5.8613051627193727E-2</v>
      </c>
    </row>
    <row r="24" spans="1:16" ht="15">
      <c r="A24" s="254">
        <v>14</v>
      </c>
      <c r="B24" s="343" t="s">
        <v>43</v>
      </c>
      <c r="C24" s="436" t="s">
        <v>48</v>
      </c>
      <c r="D24" s="437">
        <v>44371</v>
      </c>
      <c r="E24" s="288">
        <v>131.94999999999999</v>
      </c>
      <c r="F24" s="288">
        <v>131</v>
      </c>
      <c r="G24" s="289">
        <v>129</v>
      </c>
      <c r="H24" s="289">
        <v>126.05000000000001</v>
      </c>
      <c r="I24" s="289">
        <v>124.05000000000001</v>
      </c>
      <c r="J24" s="289">
        <v>133.94999999999999</v>
      </c>
      <c r="K24" s="289">
        <v>135.94999999999999</v>
      </c>
      <c r="L24" s="289">
        <v>138.89999999999998</v>
      </c>
      <c r="M24" s="276">
        <v>133</v>
      </c>
      <c r="N24" s="276">
        <v>128.05000000000001</v>
      </c>
      <c r="O24" s="291">
        <v>37386000</v>
      </c>
      <c r="P24" s="292">
        <v>-3.4851301115241637E-2</v>
      </c>
    </row>
    <row r="25" spans="1:16" ht="15">
      <c r="A25" s="254">
        <v>15</v>
      </c>
      <c r="B25" s="343" t="s">
        <v>49</v>
      </c>
      <c r="C25" s="436" t="s">
        <v>50</v>
      </c>
      <c r="D25" s="437">
        <v>44371</v>
      </c>
      <c r="E25" s="288">
        <v>2959.85</v>
      </c>
      <c r="F25" s="288">
        <v>2959.5666666666671</v>
      </c>
      <c r="G25" s="289">
        <v>2944.2833333333342</v>
      </c>
      <c r="H25" s="289">
        <v>2928.7166666666672</v>
      </c>
      <c r="I25" s="289">
        <v>2913.4333333333343</v>
      </c>
      <c r="J25" s="289">
        <v>2975.1333333333341</v>
      </c>
      <c r="K25" s="289">
        <v>2990.416666666667</v>
      </c>
      <c r="L25" s="289">
        <v>3005.983333333334</v>
      </c>
      <c r="M25" s="276">
        <v>2974.85</v>
      </c>
      <c r="N25" s="276">
        <v>2944</v>
      </c>
      <c r="O25" s="291">
        <v>4131300</v>
      </c>
      <c r="P25" s="292">
        <v>-9.9928109273903672E-3</v>
      </c>
    </row>
    <row r="26" spans="1:16" ht="15">
      <c r="A26" s="254">
        <v>16</v>
      </c>
      <c r="B26" s="343" t="s">
        <v>53</v>
      </c>
      <c r="C26" s="436" t="s">
        <v>222</v>
      </c>
      <c r="D26" s="437">
        <v>44371</v>
      </c>
      <c r="E26" s="288">
        <v>1051.3499999999999</v>
      </c>
      <c r="F26" s="288">
        <v>1038.8</v>
      </c>
      <c r="G26" s="289">
        <v>1009.55</v>
      </c>
      <c r="H26" s="289">
        <v>967.75</v>
      </c>
      <c r="I26" s="289">
        <v>938.5</v>
      </c>
      <c r="J26" s="289">
        <v>1080.5999999999999</v>
      </c>
      <c r="K26" s="289">
        <v>1109.8499999999999</v>
      </c>
      <c r="L26" s="289">
        <v>1151.6499999999999</v>
      </c>
      <c r="M26" s="276">
        <v>1068.05</v>
      </c>
      <c r="N26" s="276">
        <v>997</v>
      </c>
      <c r="O26" s="291">
        <v>2518000</v>
      </c>
      <c r="P26" s="292">
        <v>-1.6406250000000001E-2</v>
      </c>
    </row>
    <row r="27" spans="1:16" ht="15">
      <c r="A27" s="254">
        <v>17</v>
      </c>
      <c r="B27" s="343" t="s">
        <v>51</v>
      </c>
      <c r="C27" s="436" t="s">
        <v>52</v>
      </c>
      <c r="D27" s="437">
        <v>44371</v>
      </c>
      <c r="E27" s="288">
        <v>1016.25</v>
      </c>
      <c r="F27" s="288">
        <v>1000.1333333333333</v>
      </c>
      <c r="G27" s="289">
        <v>979.76666666666665</v>
      </c>
      <c r="H27" s="289">
        <v>943.2833333333333</v>
      </c>
      <c r="I27" s="289">
        <v>922.91666666666663</v>
      </c>
      <c r="J27" s="289">
        <v>1036.6166666666668</v>
      </c>
      <c r="K27" s="289">
        <v>1056.9833333333331</v>
      </c>
      <c r="L27" s="289">
        <v>1093.4666666666667</v>
      </c>
      <c r="M27" s="276">
        <v>1020.5</v>
      </c>
      <c r="N27" s="276">
        <v>963.65</v>
      </c>
      <c r="O27" s="291">
        <v>12500800</v>
      </c>
      <c r="P27" s="292">
        <v>0.18995173864620715</v>
      </c>
    </row>
    <row r="28" spans="1:16" ht="15">
      <c r="A28" s="254">
        <v>18</v>
      </c>
      <c r="B28" s="343" t="s">
        <v>53</v>
      </c>
      <c r="C28" s="436" t="s">
        <v>54</v>
      </c>
      <c r="D28" s="437">
        <v>44371</v>
      </c>
      <c r="E28" s="288">
        <v>739.6</v>
      </c>
      <c r="F28" s="288">
        <v>741.5</v>
      </c>
      <c r="G28" s="289">
        <v>735.8</v>
      </c>
      <c r="H28" s="289">
        <v>732</v>
      </c>
      <c r="I28" s="289">
        <v>726.3</v>
      </c>
      <c r="J28" s="289">
        <v>745.3</v>
      </c>
      <c r="K28" s="289">
        <v>751</v>
      </c>
      <c r="L28" s="289">
        <v>754.8</v>
      </c>
      <c r="M28" s="276">
        <v>747.2</v>
      </c>
      <c r="N28" s="276">
        <v>737.7</v>
      </c>
      <c r="O28" s="291">
        <v>34576800</v>
      </c>
      <c r="P28" s="292">
        <v>1.827048803760116E-2</v>
      </c>
    </row>
    <row r="29" spans="1:16" ht="15">
      <c r="A29" s="254">
        <v>19</v>
      </c>
      <c r="B29" s="343" t="s">
        <v>43</v>
      </c>
      <c r="C29" s="436" t="s">
        <v>55</v>
      </c>
      <c r="D29" s="437">
        <v>44371</v>
      </c>
      <c r="E29" s="288">
        <v>4182.25</v>
      </c>
      <c r="F29" s="288">
        <v>4195.3</v>
      </c>
      <c r="G29" s="289">
        <v>4163.25</v>
      </c>
      <c r="H29" s="289">
        <v>4144.25</v>
      </c>
      <c r="I29" s="289">
        <v>4112.2</v>
      </c>
      <c r="J29" s="289">
        <v>4214.3</v>
      </c>
      <c r="K29" s="289">
        <v>4246.3500000000013</v>
      </c>
      <c r="L29" s="289">
        <v>4265.3500000000004</v>
      </c>
      <c r="M29" s="276">
        <v>4227.3500000000004</v>
      </c>
      <c r="N29" s="276">
        <v>4176.3</v>
      </c>
      <c r="O29" s="291">
        <v>1493750</v>
      </c>
      <c r="P29" s="292">
        <v>3.5270406449445751E-3</v>
      </c>
    </row>
    <row r="30" spans="1:16" ht="15">
      <c r="A30" s="254">
        <v>20</v>
      </c>
      <c r="B30" s="343" t="s">
        <v>56</v>
      </c>
      <c r="C30" s="436" t="s">
        <v>57</v>
      </c>
      <c r="D30" s="437">
        <v>44371</v>
      </c>
      <c r="E30" s="288">
        <v>11930.35</v>
      </c>
      <c r="F30" s="288">
        <v>11988.016666666668</v>
      </c>
      <c r="G30" s="289">
        <v>11812.333333333336</v>
      </c>
      <c r="H30" s="289">
        <v>11694.316666666668</v>
      </c>
      <c r="I30" s="289">
        <v>11518.633333333335</v>
      </c>
      <c r="J30" s="289">
        <v>12106.033333333336</v>
      </c>
      <c r="K30" s="289">
        <v>12281.716666666667</v>
      </c>
      <c r="L30" s="289">
        <v>12399.733333333337</v>
      </c>
      <c r="M30" s="276">
        <v>12163.7</v>
      </c>
      <c r="N30" s="276">
        <v>11870</v>
      </c>
      <c r="O30" s="291">
        <v>652500</v>
      </c>
      <c r="P30" s="292">
        <v>-6.5219727087138718E-2</v>
      </c>
    </row>
    <row r="31" spans="1:16" ht="15">
      <c r="A31" s="254">
        <v>21</v>
      </c>
      <c r="B31" s="343" t="s">
        <v>56</v>
      </c>
      <c r="C31" s="436" t="s">
        <v>58</v>
      </c>
      <c r="D31" s="437">
        <v>44371</v>
      </c>
      <c r="E31" s="288">
        <v>6128.45</v>
      </c>
      <c r="F31" s="288">
        <v>6147.8500000000013</v>
      </c>
      <c r="G31" s="289">
        <v>6046.7000000000025</v>
      </c>
      <c r="H31" s="289">
        <v>5964.9500000000016</v>
      </c>
      <c r="I31" s="289">
        <v>5863.8000000000029</v>
      </c>
      <c r="J31" s="289">
        <v>6229.6000000000022</v>
      </c>
      <c r="K31" s="289">
        <v>6330.7500000000018</v>
      </c>
      <c r="L31" s="289">
        <v>6412.5000000000018</v>
      </c>
      <c r="M31" s="276">
        <v>6249</v>
      </c>
      <c r="N31" s="276">
        <v>6066.1</v>
      </c>
      <c r="O31" s="291">
        <v>3927000</v>
      </c>
      <c r="P31" s="292">
        <v>-5.4446952595936793E-2</v>
      </c>
    </row>
    <row r="32" spans="1:16" ht="15">
      <c r="A32" s="254">
        <v>22</v>
      </c>
      <c r="B32" s="343" t="s">
        <v>43</v>
      </c>
      <c r="C32" s="436" t="s">
        <v>59</v>
      </c>
      <c r="D32" s="437">
        <v>44371</v>
      </c>
      <c r="E32" s="288">
        <v>2247.6999999999998</v>
      </c>
      <c r="F32" s="288">
        <v>2257.5499999999997</v>
      </c>
      <c r="G32" s="289">
        <v>2231.1499999999996</v>
      </c>
      <c r="H32" s="289">
        <v>2214.6</v>
      </c>
      <c r="I32" s="289">
        <v>2188.1999999999998</v>
      </c>
      <c r="J32" s="289">
        <v>2274.0999999999995</v>
      </c>
      <c r="K32" s="289">
        <v>2300.5</v>
      </c>
      <c r="L32" s="289">
        <v>2317.0499999999993</v>
      </c>
      <c r="M32" s="276">
        <v>2283.9499999999998</v>
      </c>
      <c r="N32" s="276">
        <v>2241</v>
      </c>
      <c r="O32" s="291">
        <v>1138800</v>
      </c>
      <c r="P32" s="292">
        <v>-7.0200070200070197E-4</v>
      </c>
    </row>
    <row r="33" spans="1:16" ht="15">
      <c r="A33" s="254">
        <v>23</v>
      </c>
      <c r="B33" s="343" t="s">
        <v>53</v>
      </c>
      <c r="C33" s="436" t="s">
        <v>229</v>
      </c>
      <c r="D33" s="437">
        <v>44371</v>
      </c>
      <c r="E33" s="288">
        <v>320.8</v>
      </c>
      <c r="F33" s="288">
        <v>321.83333333333331</v>
      </c>
      <c r="G33" s="289">
        <v>318.16666666666663</v>
      </c>
      <c r="H33" s="289">
        <v>315.5333333333333</v>
      </c>
      <c r="I33" s="289">
        <v>311.86666666666662</v>
      </c>
      <c r="J33" s="289">
        <v>324.46666666666664</v>
      </c>
      <c r="K33" s="289">
        <v>328.13333333333327</v>
      </c>
      <c r="L33" s="289">
        <v>330.76666666666665</v>
      </c>
      <c r="M33" s="276">
        <v>325.5</v>
      </c>
      <c r="N33" s="276">
        <v>319.2</v>
      </c>
      <c r="O33" s="291">
        <v>18786600</v>
      </c>
      <c r="P33" s="292">
        <v>-7.7010838562464349E-3</v>
      </c>
    </row>
    <row r="34" spans="1:16" ht="15">
      <c r="A34" s="254">
        <v>24</v>
      </c>
      <c r="B34" s="343" t="s">
        <v>53</v>
      </c>
      <c r="C34" s="436" t="s">
        <v>60</v>
      </c>
      <c r="D34" s="437">
        <v>44371</v>
      </c>
      <c r="E34" s="288">
        <v>84.65</v>
      </c>
      <c r="F34" s="288">
        <v>85.100000000000009</v>
      </c>
      <c r="G34" s="289">
        <v>83.950000000000017</v>
      </c>
      <c r="H34" s="289">
        <v>83.250000000000014</v>
      </c>
      <c r="I34" s="289">
        <v>82.100000000000023</v>
      </c>
      <c r="J34" s="289">
        <v>85.800000000000011</v>
      </c>
      <c r="K34" s="289">
        <v>86.950000000000017</v>
      </c>
      <c r="L34" s="289">
        <v>87.65</v>
      </c>
      <c r="M34" s="276">
        <v>86.25</v>
      </c>
      <c r="N34" s="276">
        <v>84.4</v>
      </c>
      <c r="O34" s="291">
        <v>176354100</v>
      </c>
      <c r="P34" s="292">
        <v>-3.3062223103881507E-3</v>
      </c>
    </row>
    <row r="35" spans="1:16" ht="15">
      <c r="A35" s="254">
        <v>25</v>
      </c>
      <c r="B35" s="343" t="s">
        <v>49</v>
      </c>
      <c r="C35" s="436" t="s">
        <v>62</v>
      </c>
      <c r="D35" s="437">
        <v>44371</v>
      </c>
      <c r="E35" s="288">
        <v>1638.25</v>
      </c>
      <c r="F35" s="288">
        <v>1634.7</v>
      </c>
      <c r="G35" s="289">
        <v>1621.5500000000002</v>
      </c>
      <c r="H35" s="289">
        <v>1604.8500000000001</v>
      </c>
      <c r="I35" s="289">
        <v>1591.7000000000003</v>
      </c>
      <c r="J35" s="289">
        <v>1651.4</v>
      </c>
      <c r="K35" s="289">
        <v>1664.5500000000002</v>
      </c>
      <c r="L35" s="289">
        <v>1681.25</v>
      </c>
      <c r="M35" s="276">
        <v>1647.85</v>
      </c>
      <c r="N35" s="276">
        <v>1618</v>
      </c>
      <c r="O35" s="291">
        <v>1265550</v>
      </c>
      <c r="P35" s="292">
        <v>-7.0303030303030298E-2</v>
      </c>
    </row>
    <row r="36" spans="1:16" ht="15">
      <c r="A36" s="254">
        <v>26</v>
      </c>
      <c r="B36" s="343" t="s">
        <v>63</v>
      </c>
      <c r="C36" s="436" t="s">
        <v>64</v>
      </c>
      <c r="D36" s="437">
        <v>44371</v>
      </c>
      <c r="E36" s="288">
        <v>154.80000000000001</v>
      </c>
      <c r="F36" s="288">
        <v>153.65</v>
      </c>
      <c r="G36" s="289">
        <v>151.55000000000001</v>
      </c>
      <c r="H36" s="289">
        <v>148.30000000000001</v>
      </c>
      <c r="I36" s="289">
        <v>146.20000000000002</v>
      </c>
      <c r="J36" s="289">
        <v>156.9</v>
      </c>
      <c r="K36" s="289">
        <v>158.99999999999997</v>
      </c>
      <c r="L36" s="289">
        <v>162.25</v>
      </c>
      <c r="M36" s="276">
        <v>155.75</v>
      </c>
      <c r="N36" s="276">
        <v>150.4</v>
      </c>
      <c r="O36" s="291">
        <v>32429200</v>
      </c>
      <c r="P36" s="292">
        <v>2.4981984146048523E-2</v>
      </c>
    </row>
    <row r="37" spans="1:16" ht="15">
      <c r="A37" s="254">
        <v>27</v>
      </c>
      <c r="B37" s="343" t="s">
        <v>49</v>
      </c>
      <c r="C37" s="436" t="s">
        <v>65</v>
      </c>
      <c r="D37" s="437">
        <v>44371</v>
      </c>
      <c r="E37" s="288">
        <v>809.3</v>
      </c>
      <c r="F37" s="288">
        <v>810.13333333333333</v>
      </c>
      <c r="G37" s="289">
        <v>804.66666666666663</v>
      </c>
      <c r="H37" s="289">
        <v>800.0333333333333</v>
      </c>
      <c r="I37" s="289">
        <v>794.56666666666661</v>
      </c>
      <c r="J37" s="289">
        <v>814.76666666666665</v>
      </c>
      <c r="K37" s="289">
        <v>820.23333333333335</v>
      </c>
      <c r="L37" s="289">
        <v>824.86666666666667</v>
      </c>
      <c r="M37" s="276">
        <v>815.6</v>
      </c>
      <c r="N37" s="276">
        <v>805.5</v>
      </c>
      <c r="O37" s="291">
        <v>3501300</v>
      </c>
      <c r="P37" s="292">
        <v>-1.2550988390335738E-3</v>
      </c>
    </row>
    <row r="38" spans="1:16" ht="15">
      <c r="A38" s="254">
        <v>28</v>
      </c>
      <c r="B38" s="343" t="s">
        <v>43</v>
      </c>
      <c r="C38" s="436" t="s">
        <v>66</v>
      </c>
      <c r="D38" s="437">
        <v>44371</v>
      </c>
      <c r="E38" s="288">
        <v>751.1</v>
      </c>
      <c r="F38" s="288">
        <v>758.38333333333333</v>
      </c>
      <c r="G38" s="289">
        <v>741.06666666666661</v>
      </c>
      <c r="H38" s="289">
        <v>731.0333333333333</v>
      </c>
      <c r="I38" s="289">
        <v>713.71666666666658</v>
      </c>
      <c r="J38" s="289">
        <v>768.41666666666663</v>
      </c>
      <c r="K38" s="289">
        <v>785.73333333333346</v>
      </c>
      <c r="L38" s="289">
        <v>795.76666666666665</v>
      </c>
      <c r="M38" s="276">
        <v>775.7</v>
      </c>
      <c r="N38" s="276">
        <v>748.35</v>
      </c>
      <c r="O38" s="291">
        <v>8416500</v>
      </c>
      <c r="P38" s="292">
        <v>9.9549284734469917E-2</v>
      </c>
    </row>
    <row r="39" spans="1:16" ht="15">
      <c r="A39" s="254">
        <v>29</v>
      </c>
      <c r="B39" s="343" t="s">
        <v>67</v>
      </c>
      <c r="C39" s="436" t="s">
        <v>68</v>
      </c>
      <c r="D39" s="437">
        <v>44371</v>
      </c>
      <c r="E39" s="288">
        <v>541.9</v>
      </c>
      <c r="F39" s="288">
        <v>544.48333333333323</v>
      </c>
      <c r="G39" s="289">
        <v>538.16666666666652</v>
      </c>
      <c r="H39" s="289">
        <v>534.43333333333328</v>
      </c>
      <c r="I39" s="289">
        <v>528.11666666666656</v>
      </c>
      <c r="J39" s="289">
        <v>548.21666666666647</v>
      </c>
      <c r="K39" s="289">
        <v>554.5333333333333</v>
      </c>
      <c r="L39" s="289">
        <v>558.26666666666642</v>
      </c>
      <c r="M39" s="276">
        <v>550.79999999999995</v>
      </c>
      <c r="N39" s="276">
        <v>540.75</v>
      </c>
      <c r="O39" s="291">
        <v>110526912</v>
      </c>
      <c r="P39" s="292">
        <v>-2.6788106080900083E-4</v>
      </c>
    </row>
    <row r="40" spans="1:16" ht="15">
      <c r="A40" s="254">
        <v>30</v>
      </c>
      <c r="B40" s="343" t="s">
        <v>63</v>
      </c>
      <c r="C40" s="436" t="s">
        <v>69</v>
      </c>
      <c r="D40" s="437">
        <v>44371</v>
      </c>
      <c r="E40" s="288">
        <v>76.25</v>
      </c>
      <c r="F40" s="288">
        <v>76.733333333333334</v>
      </c>
      <c r="G40" s="289">
        <v>75.366666666666674</v>
      </c>
      <c r="H40" s="289">
        <v>74.483333333333334</v>
      </c>
      <c r="I40" s="289">
        <v>73.116666666666674</v>
      </c>
      <c r="J40" s="289">
        <v>77.616666666666674</v>
      </c>
      <c r="K40" s="289">
        <v>78.98333333333332</v>
      </c>
      <c r="L40" s="289">
        <v>79.866666666666674</v>
      </c>
      <c r="M40" s="276">
        <v>78.099999999999994</v>
      </c>
      <c r="N40" s="276">
        <v>75.849999999999994</v>
      </c>
      <c r="O40" s="291">
        <v>111636000</v>
      </c>
      <c r="P40" s="292">
        <v>-6.8593955321944816E-2</v>
      </c>
    </row>
    <row r="41" spans="1:16" ht="15">
      <c r="A41" s="254">
        <v>31</v>
      </c>
      <c r="B41" s="343" t="s">
        <v>51</v>
      </c>
      <c r="C41" s="436" t="s">
        <v>70</v>
      </c>
      <c r="D41" s="437">
        <v>44371</v>
      </c>
      <c r="E41" s="288">
        <v>416.8</v>
      </c>
      <c r="F41" s="288">
        <v>417.8</v>
      </c>
      <c r="G41" s="289">
        <v>413.5</v>
      </c>
      <c r="H41" s="289">
        <v>410.2</v>
      </c>
      <c r="I41" s="289">
        <v>405.9</v>
      </c>
      <c r="J41" s="289">
        <v>421.1</v>
      </c>
      <c r="K41" s="289">
        <v>425.40000000000009</v>
      </c>
      <c r="L41" s="289">
        <v>428.70000000000005</v>
      </c>
      <c r="M41" s="276">
        <v>422.1</v>
      </c>
      <c r="N41" s="276">
        <v>414.5</v>
      </c>
      <c r="O41" s="291">
        <v>15778000</v>
      </c>
      <c r="P41" s="292">
        <v>-4.6295009036563327E-2</v>
      </c>
    </row>
    <row r="42" spans="1:16" ht="15">
      <c r="A42" s="254">
        <v>32</v>
      </c>
      <c r="B42" s="343" t="s">
        <v>43</v>
      </c>
      <c r="C42" s="436" t="s">
        <v>71</v>
      </c>
      <c r="D42" s="437">
        <v>44371</v>
      </c>
      <c r="E42" s="288">
        <v>15902.5</v>
      </c>
      <c r="F42" s="288">
        <v>15877.783333333333</v>
      </c>
      <c r="G42" s="289">
        <v>15725.566666666666</v>
      </c>
      <c r="H42" s="289">
        <v>15548.633333333333</v>
      </c>
      <c r="I42" s="289">
        <v>15396.416666666666</v>
      </c>
      <c r="J42" s="289">
        <v>16054.716666666665</v>
      </c>
      <c r="K42" s="289">
        <v>16206.933333333332</v>
      </c>
      <c r="L42" s="289">
        <v>16383.866666666665</v>
      </c>
      <c r="M42" s="276">
        <v>16030</v>
      </c>
      <c r="N42" s="276">
        <v>15700.85</v>
      </c>
      <c r="O42" s="291">
        <v>90050</v>
      </c>
      <c r="P42" s="292">
        <v>5.5555555555555556E-4</v>
      </c>
    </row>
    <row r="43" spans="1:16" ht="15">
      <c r="A43" s="254">
        <v>33</v>
      </c>
      <c r="B43" s="343" t="s">
        <v>72</v>
      </c>
      <c r="C43" s="436" t="s">
        <v>73</v>
      </c>
      <c r="D43" s="437">
        <v>44371</v>
      </c>
      <c r="E43" s="288">
        <v>484.7</v>
      </c>
      <c r="F43" s="288">
        <v>485.7</v>
      </c>
      <c r="G43" s="289">
        <v>481</v>
      </c>
      <c r="H43" s="289">
        <v>477.3</v>
      </c>
      <c r="I43" s="289">
        <v>472.6</v>
      </c>
      <c r="J43" s="289">
        <v>489.4</v>
      </c>
      <c r="K43" s="289">
        <v>494.09999999999991</v>
      </c>
      <c r="L43" s="289">
        <v>497.79999999999995</v>
      </c>
      <c r="M43" s="276">
        <v>490.4</v>
      </c>
      <c r="N43" s="276">
        <v>482</v>
      </c>
      <c r="O43" s="291">
        <v>36338400</v>
      </c>
      <c r="P43" s="292">
        <v>-1.1845325501713166E-2</v>
      </c>
    </row>
    <row r="44" spans="1:16" ht="15">
      <c r="A44" s="254">
        <v>34</v>
      </c>
      <c r="B44" s="343" t="s">
        <v>49</v>
      </c>
      <c r="C44" s="436" t="s">
        <v>74</v>
      </c>
      <c r="D44" s="437">
        <v>44371</v>
      </c>
      <c r="E44" s="288">
        <v>3568.6</v>
      </c>
      <c r="F44" s="288">
        <v>3574.9666666666672</v>
      </c>
      <c r="G44" s="289">
        <v>3553.6833333333343</v>
      </c>
      <c r="H44" s="289">
        <v>3538.7666666666673</v>
      </c>
      <c r="I44" s="289">
        <v>3517.4833333333345</v>
      </c>
      <c r="J44" s="289">
        <v>3589.8833333333341</v>
      </c>
      <c r="K44" s="289">
        <v>3611.166666666667</v>
      </c>
      <c r="L44" s="289">
        <v>3626.0833333333339</v>
      </c>
      <c r="M44" s="276">
        <v>3596.25</v>
      </c>
      <c r="N44" s="276">
        <v>3560.05</v>
      </c>
      <c r="O44" s="291">
        <v>1842800</v>
      </c>
      <c r="P44" s="292">
        <v>6.4445658110322225E-3</v>
      </c>
    </row>
    <row r="45" spans="1:16" ht="15">
      <c r="A45" s="254">
        <v>35</v>
      </c>
      <c r="B45" s="343" t="s">
        <v>51</v>
      </c>
      <c r="C45" s="436" t="s">
        <v>75</v>
      </c>
      <c r="D45" s="437">
        <v>44371</v>
      </c>
      <c r="E45" s="288">
        <v>668.15</v>
      </c>
      <c r="F45" s="288">
        <v>664.36666666666667</v>
      </c>
      <c r="G45" s="289">
        <v>656.73333333333335</v>
      </c>
      <c r="H45" s="289">
        <v>645.31666666666672</v>
      </c>
      <c r="I45" s="289">
        <v>637.68333333333339</v>
      </c>
      <c r="J45" s="289">
        <v>675.7833333333333</v>
      </c>
      <c r="K45" s="289">
        <v>683.41666666666674</v>
      </c>
      <c r="L45" s="289">
        <v>694.83333333333326</v>
      </c>
      <c r="M45" s="276">
        <v>672</v>
      </c>
      <c r="N45" s="276">
        <v>652.95000000000005</v>
      </c>
      <c r="O45" s="291">
        <v>24323200</v>
      </c>
      <c r="P45" s="292">
        <v>5.1822892990271846E-3</v>
      </c>
    </row>
    <row r="46" spans="1:16" ht="15">
      <c r="A46" s="254">
        <v>36</v>
      </c>
      <c r="B46" s="343" t="s">
        <v>53</v>
      </c>
      <c r="C46" s="436" t="s">
        <v>76</v>
      </c>
      <c r="D46" s="437">
        <v>44371</v>
      </c>
      <c r="E46" s="288">
        <v>155.4</v>
      </c>
      <c r="F46" s="288">
        <v>154.98333333333335</v>
      </c>
      <c r="G46" s="289">
        <v>151.41666666666669</v>
      </c>
      <c r="H46" s="289">
        <v>147.43333333333334</v>
      </c>
      <c r="I46" s="289">
        <v>143.86666666666667</v>
      </c>
      <c r="J46" s="289">
        <v>158.9666666666667</v>
      </c>
      <c r="K46" s="289">
        <v>162.53333333333336</v>
      </c>
      <c r="L46" s="289">
        <v>166.51666666666671</v>
      </c>
      <c r="M46" s="276">
        <v>158.55000000000001</v>
      </c>
      <c r="N46" s="276">
        <v>151</v>
      </c>
      <c r="O46" s="291">
        <v>56446200</v>
      </c>
      <c r="P46" s="292">
        <v>-3.5078002400073846E-2</v>
      </c>
    </row>
    <row r="47" spans="1:16" ht="15">
      <c r="A47" s="254">
        <v>37</v>
      </c>
      <c r="B47" s="343" t="s">
        <v>56</v>
      </c>
      <c r="C47" s="436" t="s">
        <v>81</v>
      </c>
      <c r="D47" s="437">
        <v>44371</v>
      </c>
      <c r="E47" s="288">
        <v>564.95000000000005</v>
      </c>
      <c r="F47" s="288">
        <v>567.68333333333339</v>
      </c>
      <c r="G47" s="289">
        <v>558.16666666666674</v>
      </c>
      <c r="H47" s="289">
        <v>551.38333333333333</v>
      </c>
      <c r="I47" s="289">
        <v>541.86666666666667</v>
      </c>
      <c r="J47" s="289">
        <v>574.46666666666681</v>
      </c>
      <c r="K47" s="289">
        <v>583.98333333333346</v>
      </c>
      <c r="L47" s="289">
        <v>590.76666666666688</v>
      </c>
      <c r="M47" s="276">
        <v>577.20000000000005</v>
      </c>
      <c r="N47" s="276">
        <v>560.9</v>
      </c>
      <c r="O47" s="291">
        <v>7988750</v>
      </c>
      <c r="P47" s="292">
        <v>-3.9380730497519917E-2</v>
      </c>
    </row>
    <row r="48" spans="1:16" ht="15">
      <c r="A48" s="254">
        <v>38</v>
      </c>
      <c r="B48" s="363" t="s">
        <v>51</v>
      </c>
      <c r="C48" s="436" t="s">
        <v>82</v>
      </c>
      <c r="D48" s="437">
        <v>44371</v>
      </c>
      <c r="E48" s="288">
        <v>972.3</v>
      </c>
      <c r="F48" s="288">
        <v>975.41666666666663</v>
      </c>
      <c r="G48" s="289">
        <v>966.2833333333333</v>
      </c>
      <c r="H48" s="289">
        <v>960.26666666666665</v>
      </c>
      <c r="I48" s="289">
        <v>951.13333333333333</v>
      </c>
      <c r="J48" s="289">
        <v>981.43333333333328</v>
      </c>
      <c r="K48" s="289">
        <v>990.56666666666672</v>
      </c>
      <c r="L48" s="289">
        <v>996.58333333333326</v>
      </c>
      <c r="M48" s="276">
        <v>984.55</v>
      </c>
      <c r="N48" s="276">
        <v>969.4</v>
      </c>
      <c r="O48" s="291">
        <v>9600500</v>
      </c>
      <c r="P48" s="292">
        <v>2.0873652197954104E-2</v>
      </c>
    </row>
    <row r="49" spans="1:16" ht="15">
      <c r="A49" s="254">
        <v>39</v>
      </c>
      <c r="B49" s="343" t="s">
        <v>39</v>
      </c>
      <c r="C49" s="436" t="s">
        <v>83</v>
      </c>
      <c r="D49" s="437">
        <v>44371</v>
      </c>
      <c r="E49" s="288">
        <v>163.30000000000001</v>
      </c>
      <c r="F49" s="288">
        <v>162.05000000000001</v>
      </c>
      <c r="G49" s="289">
        <v>158.30000000000001</v>
      </c>
      <c r="H49" s="289">
        <v>153.30000000000001</v>
      </c>
      <c r="I49" s="289">
        <v>149.55000000000001</v>
      </c>
      <c r="J49" s="289">
        <v>167.05</v>
      </c>
      <c r="K49" s="289">
        <v>170.8</v>
      </c>
      <c r="L49" s="289">
        <v>175.8</v>
      </c>
      <c r="M49" s="276">
        <v>165.8</v>
      </c>
      <c r="N49" s="276">
        <v>157.05000000000001</v>
      </c>
      <c r="O49" s="291">
        <v>61538400</v>
      </c>
      <c r="P49" s="292">
        <v>0.14005602240896359</v>
      </c>
    </row>
    <row r="50" spans="1:16" ht="15">
      <c r="A50" s="254">
        <v>40</v>
      </c>
      <c r="B50" s="343" t="s">
        <v>106</v>
      </c>
      <c r="C50" s="436" t="s">
        <v>820</v>
      </c>
      <c r="D50" s="437">
        <v>44371</v>
      </c>
      <c r="E50" s="288">
        <v>3987.6</v>
      </c>
      <c r="F50" s="288">
        <v>3975.7000000000003</v>
      </c>
      <c r="G50" s="289">
        <v>3927.0000000000005</v>
      </c>
      <c r="H50" s="289">
        <v>3866.4</v>
      </c>
      <c r="I50" s="289">
        <v>3817.7000000000003</v>
      </c>
      <c r="J50" s="289">
        <v>4036.3000000000006</v>
      </c>
      <c r="K50" s="289">
        <v>4085.0000000000005</v>
      </c>
      <c r="L50" s="289">
        <v>4145.6000000000004</v>
      </c>
      <c r="M50" s="276">
        <v>4024.4</v>
      </c>
      <c r="N50" s="276">
        <v>3915.1</v>
      </c>
      <c r="O50" s="291">
        <v>748725</v>
      </c>
      <c r="P50" s="292">
        <v>3.8883116012469413E-3</v>
      </c>
    </row>
    <row r="51" spans="1:16" ht="15">
      <c r="A51" s="254">
        <v>41</v>
      </c>
      <c r="B51" s="343" t="s">
        <v>49</v>
      </c>
      <c r="C51" s="436" t="s">
        <v>84</v>
      </c>
      <c r="D51" s="437">
        <v>44371</v>
      </c>
      <c r="E51" s="288">
        <v>1707.8</v>
      </c>
      <c r="F51" s="288">
        <v>1709.9833333333333</v>
      </c>
      <c r="G51" s="289">
        <v>1699.1166666666668</v>
      </c>
      <c r="H51" s="289">
        <v>1690.4333333333334</v>
      </c>
      <c r="I51" s="289">
        <v>1679.5666666666668</v>
      </c>
      <c r="J51" s="289">
        <v>1718.6666666666667</v>
      </c>
      <c r="K51" s="289">
        <v>1729.5333333333331</v>
      </c>
      <c r="L51" s="289">
        <v>1738.2166666666667</v>
      </c>
      <c r="M51" s="276">
        <v>1720.85</v>
      </c>
      <c r="N51" s="276">
        <v>1701.3</v>
      </c>
      <c r="O51" s="291">
        <v>2615550</v>
      </c>
      <c r="P51" s="292">
        <v>3.4913387941452934E-3</v>
      </c>
    </row>
    <row r="52" spans="1:16" ht="15">
      <c r="A52" s="254">
        <v>42</v>
      </c>
      <c r="B52" s="343" t="s">
        <v>39</v>
      </c>
      <c r="C52" s="436" t="s">
        <v>85</v>
      </c>
      <c r="D52" s="437">
        <v>44371</v>
      </c>
      <c r="E52" s="288">
        <v>689.1</v>
      </c>
      <c r="F52" s="288">
        <v>691.51666666666677</v>
      </c>
      <c r="G52" s="289">
        <v>682.33333333333348</v>
      </c>
      <c r="H52" s="289">
        <v>675.56666666666672</v>
      </c>
      <c r="I52" s="289">
        <v>666.38333333333344</v>
      </c>
      <c r="J52" s="289">
        <v>698.28333333333353</v>
      </c>
      <c r="K52" s="289">
        <v>707.4666666666667</v>
      </c>
      <c r="L52" s="289">
        <v>714.23333333333358</v>
      </c>
      <c r="M52" s="276">
        <v>700.7</v>
      </c>
      <c r="N52" s="276">
        <v>684.75</v>
      </c>
      <c r="O52" s="291">
        <v>7507089</v>
      </c>
      <c r="P52" s="292">
        <v>1.4595496246872393E-3</v>
      </c>
    </row>
    <row r="53" spans="1:16" ht="15">
      <c r="A53" s="254">
        <v>43</v>
      </c>
      <c r="B53" s="343" t="s">
        <v>53</v>
      </c>
      <c r="C53" s="436" t="s">
        <v>231</v>
      </c>
      <c r="D53" s="437">
        <v>44371</v>
      </c>
      <c r="E53" s="288">
        <v>170.05</v>
      </c>
      <c r="F53" s="288">
        <v>170.76666666666665</v>
      </c>
      <c r="G53" s="289">
        <v>166.93333333333331</v>
      </c>
      <c r="H53" s="289">
        <v>163.81666666666666</v>
      </c>
      <c r="I53" s="289">
        <v>159.98333333333332</v>
      </c>
      <c r="J53" s="289">
        <v>173.8833333333333</v>
      </c>
      <c r="K53" s="289">
        <v>177.71666666666667</v>
      </c>
      <c r="L53" s="289">
        <v>180.83333333333329</v>
      </c>
      <c r="M53" s="276">
        <v>174.6</v>
      </c>
      <c r="N53" s="276">
        <v>167.65</v>
      </c>
      <c r="O53" s="291">
        <v>10388100</v>
      </c>
      <c r="P53" s="292">
        <v>0.2650056625141563</v>
      </c>
    </row>
    <row r="54" spans="1:16" ht="15">
      <c r="A54" s="254">
        <v>44</v>
      </c>
      <c r="B54" s="343" t="s">
        <v>63</v>
      </c>
      <c r="C54" s="436" t="s">
        <v>86</v>
      </c>
      <c r="D54" s="437">
        <v>44371</v>
      </c>
      <c r="E54" s="288">
        <v>834.8</v>
      </c>
      <c r="F54" s="288">
        <v>837.08333333333337</v>
      </c>
      <c r="G54" s="289">
        <v>829.11666666666679</v>
      </c>
      <c r="H54" s="289">
        <v>823.43333333333339</v>
      </c>
      <c r="I54" s="289">
        <v>815.46666666666681</v>
      </c>
      <c r="J54" s="289">
        <v>842.76666666666677</v>
      </c>
      <c r="K54" s="289">
        <v>850.73333333333323</v>
      </c>
      <c r="L54" s="289">
        <v>856.41666666666674</v>
      </c>
      <c r="M54" s="276">
        <v>845.05</v>
      </c>
      <c r="N54" s="276">
        <v>831.4</v>
      </c>
      <c r="O54" s="291">
        <v>3007200</v>
      </c>
      <c r="P54" s="292">
        <v>1.9320724018710596E-2</v>
      </c>
    </row>
    <row r="55" spans="1:16" ht="15">
      <c r="A55" s="254">
        <v>45</v>
      </c>
      <c r="B55" s="343" t="s">
        <v>49</v>
      </c>
      <c r="C55" s="436" t="s">
        <v>87</v>
      </c>
      <c r="D55" s="437">
        <v>44371</v>
      </c>
      <c r="E55" s="288">
        <v>566.4</v>
      </c>
      <c r="F55" s="288">
        <v>565.4666666666667</v>
      </c>
      <c r="G55" s="289">
        <v>562.93333333333339</v>
      </c>
      <c r="H55" s="289">
        <v>559.4666666666667</v>
      </c>
      <c r="I55" s="289">
        <v>556.93333333333339</v>
      </c>
      <c r="J55" s="289">
        <v>568.93333333333339</v>
      </c>
      <c r="K55" s="289">
        <v>571.4666666666667</v>
      </c>
      <c r="L55" s="289">
        <v>574.93333333333339</v>
      </c>
      <c r="M55" s="276">
        <v>568</v>
      </c>
      <c r="N55" s="276">
        <v>562</v>
      </c>
      <c r="O55" s="291">
        <v>8605000</v>
      </c>
      <c r="P55" s="292">
        <v>-3.4908173279125196E-2</v>
      </c>
    </row>
    <row r="56" spans="1:16" ht="15">
      <c r="A56" s="254">
        <v>46</v>
      </c>
      <c r="B56" s="343" t="s">
        <v>835</v>
      </c>
      <c r="C56" s="436" t="s">
        <v>342</v>
      </c>
      <c r="D56" s="437">
        <v>44371</v>
      </c>
      <c r="E56" s="288">
        <v>1795.05</v>
      </c>
      <c r="F56" s="288">
        <v>1802.3666666666668</v>
      </c>
      <c r="G56" s="289">
        <v>1780.7333333333336</v>
      </c>
      <c r="H56" s="289">
        <v>1766.4166666666667</v>
      </c>
      <c r="I56" s="289">
        <v>1744.7833333333335</v>
      </c>
      <c r="J56" s="289">
        <v>1816.6833333333336</v>
      </c>
      <c r="K56" s="289">
        <v>1838.3166666666668</v>
      </c>
      <c r="L56" s="289">
        <v>1852.6333333333337</v>
      </c>
      <c r="M56" s="276">
        <v>1824</v>
      </c>
      <c r="N56" s="276">
        <v>1788.05</v>
      </c>
      <c r="O56" s="291">
        <v>2793500</v>
      </c>
      <c r="P56" s="292">
        <v>-1.8619357105216932E-2</v>
      </c>
    </row>
    <row r="57" spans="1:16" ht="15">
      <c r="A57" s="254">
        <v>47</v>
      </c>
      <c r="B57" s="343" t="s">
        <v>51</v>
      </c>
      <c r="C57" s="436" t="s">
        <v>90</v>
      </c>
      <c r="D57" s="437">
        <v>44371</v>
      </c>
      <c r="E57" s="288">
        <v>4352.8999999999996</v>
      </c>
      <c r="F57" s="288">
        <v>4366.5</v>
      </c>
      <c r="G57" s="289">
        <v>4331.1000000000004</v>
      </c>
      <c r="H57" s="289">
        <v>4309.3</v>
      </c>
      <c r="I57" s="289">
        <v>4273.9000000000005</v>
      </c>
      <c r="J57" s="289">
        <v>4388.3</v>
      </c>
      <c r="K57" s="289">
        <v>4423.7</v>
      </c>
      <c r="L57" s="289">
        <v>4445.5</v>
      </c>
      <c r="M57" s="276">
        <v>4401.8999999999996</v>
      </c>
      <c r="N57" s="276">
        <v>4344.7</v>
      </c>
      <c r="O57" s="291">
        <v>2150200</v>
      </c>
      <c r="P57" s="292">
        <v>-1.1856617647058823E-2</v>
      </c>
    </row>
    <row r="58" spans="1:16" ht="15">
      <c r="A58" s="254">
        <v>48</v>
      </c>
      <c r="B58" s="343" t="s">
        <v>91</v>
      </c>
      <c r="C58" s="436" t="s">
        <v>92</v>
      </c>
      <c r="D58" s="437">
        <v>44371</v>
      </c>
      <c r="E58" s="288">
        <v>311.3</v>
      </c>
      <c r="F58" s="288">
        <v>313.16666666666669</v>
      </c>
      <c r="G58" s="289">
        <v>308.33333333333337</v>
      </c>
      <c r="H58" s="289">
        <v>305.36666666666667</v>
      </c>
      <c r="I58" s="289">
        <v>300.53333333333336</v>
      </c>
      <c r="J58" s="289">
        <v>316.13333333333338</v>
      </c>
      <c r="K58" s="289">
        <v>320.96666666666675</v>
      </c>
      <c r="L58" s="289">
        <v>323.93333333333339</v>
      </c>
      <c r="M58" s="276">
        <v>318</v>
      </c>
      <c r="N58" s="276">
        <v>310.2</v>
      </c>
      <c r="O58" s="291">
        <v>37224000</v>
      </c>
      <c r="P58" s="292">
        <v>0.10447468912170763</v>
      </c>
    </row>
    <row r="59" spans="1:16" ht="15">
      <c r="A59" s="254">
        <v>49</v>
      </c>
      <c r="B59" s="343" t="s">
        <v>51</v>
      </c>
      <c r="C59" s="436" t="s">
        <v>93</v>
      </c>
      <c r="D59" s="437">
        <v>44371</v>
      </c>
      <c r="E59" s="288">
        <v>5472.8</v>
      </c>
      <c r="F59" s="288">
        <v>5429.5999999999995</v>
      </c>
      <c r="G59" s="289">
        <v>5343.1999999999989</v>
      </c>
      <c r="H59" s="289">
        <v>5213.5999999999995</v>
      </c>
      <c r="I59" s="289">
        <v>5127.1999999999989</v>
      </c>
      <c r="J59" s="289">
        <v>5559.1999999999989</v>
      </c>
      <c r="K59" s="289">
        <v>5645.5999999999985</v>
      </c>
      <c r="L59" s="289">
        <v>5775.1999999999989</v>
      </c>
      <c r="M59" s="276">
        <v>5516</v>
      </c>
      <c r="N59" s="276">
        <v>5300</v>
      </c>
      <c r="O59" s="291">
        <v>2739750</v>
      </c>
      <c r="P59" s="292">
        <v>1.6982182628062361E-2</v>
      </c>
    </row>
    <row r="60" spans="1:16" ht="15">
      <c r="A60" s="254">
        <v>50</v>
      </c>
      <c r="B60" s="343" t="s">
        <v>43</v>
      </c>
      <c r="C60" s="436" t="s">
        <v>94</v>
      </c>
      <c r="D60" s="437">
        <v>44371</v>
      </c>
      <c r="E60" s="288">
        <v>2747.95</v>
      </c>
      <c r="F60" s="288">
        <v>2740.5</v>
      </c>
      <c r="G60" s="289">
        <v>2725</v>
      </c>
      <c r="H60" s="289">
        <v>2702.05</v>
      </c>
      <c r="I60" s="289">
        <v>2686.55</v>
      </c>
      <c r="J60" s="289">
        <v>2763.45</v>
      </c>
      <c r="K60" s="289">
        <v>2778.95</v>
      </c>
      <c r="L60" s="289">
        <v>2801.8999999999996</v>
      </c>
      <c r="M60" s="276">
        <v>2756</v>
      </c>
      <c r="N60" s="276">
        <v>2717.55</v>
      </c>
      <c r="O60" s="291">
        <v>2012500</v>
      </c>
      <c r="P60" s="292">
        <v>-6.3936409193018837E-3</v>
      </c>
    </row>
    <row r="61" spans="1:16" ht="15">
      <c r="A61" s="254">
        <v>51</v>
      </c>
      <c r="B61" s="343" t="s">
        <v>43</v>
      </c>
      <c r="C61" s="436" t="s">
        <v>96</v>
      </c>
      <c r="D61" s="437">
        <v>44371</v>
      </c>
      <c r="E61" s="288">
        <v>1220.3</v>
      </c>
      <c r="F61" s="288">
        <v>1219.4833333333333</v>
      </c>
      <c r="G61" s="289">
        <v>1203.9666666666667</v>
      </c>
      <c r="H61" s="289">
        <v>1187.6333333333334</v>
      </c>
      <c r="I61" s="289">
        <v>1172.1166666666668</v>
      </c>
      <c r="J61" s="289">
        <v>1235.8166666666666</v>
      </c>
      <c r="K61" s="289">
        <v>1251.3333333333335</v>
      </c>
      <c r="L61" s="289">
        <v>1267.6666666666665</v>
      </c>
      <c r="M61" s="276">
        <v>1235</v>
      </c>
      <c r="N61" s="276">
        <v>1203.1500000000001</v>
      </c>
      <c r="O61" s="291">
        <v>6243050</v>
      </c>
      <c r="P61" s="292">
        <v>3.2284467078937798E-2</v>
      </c>
    </row>
    <row r="62" spans="1:16" ht="15">
      <c r="A62" s="254">
        <v>52</v>
      </c>
      <c r="B62" s="343" t="s">
        <v>43</v>
      </c>
      <c r="C62" s="436" t="s">
        <v>97</v>
      </c>
      <c r="D62" s="437">
        <v>44371</v>
      </c>
      <c r="E62" s="288">
        <v>191.9</v>
      </c>
      <c r="F62" s="288">
        <v>192.45000000000002</v>
      </c>
      <c r="G62" s="289">
        <v>190.00000000000003</v>
      </c>
      <c r="H62" s="289">
        <v>188.10000000000002</v>
      </c>
      <c r="I62" s="289">
        <v>185.65000000000003</v>
      </c>
      <c r="J62" s="289">
        <v>194.35000000000002</v>
      </c>
      <c r="K62" s="289">
        <v>196.8</v>
      </c>
      <c r="L62" s="289">
        <v>198.70000000000002</v>
      </c>
      <c r="M62" s="276">
        <v>194.9</v>
      </c>
      <c r="N62" s="276">
        <v>190.55</v>
      </c>
      <c r="O62" s="291">
        <v>14594400</v>
      </c>
      <c r="P62" s="292">
        <v>3.9220712637785184E-2</v>
      </c>
    </row>
    <row r="63" spans="1:16" ht="15">
      <c r="A63" s="254">
        <v>53</v>
      </c>
      <c r="B63" s="343" t="s">
        <v>53</v>
      </c>
      <c r="C63" s="436" t="s">
        <v>98</v>
      </c>
      <c r="D63" s="437">
        <v>44371</v>
      </c>
      <c r="E63" s="288">
        <v>86.5</v>
      </c>
      <c r="F63" s="288">
        <v>86.733333333333348</v>
      </c>
      <c r="G63" s="289">
        <v>85.4166666666667</v>
      </c>
      <c r="H63" s="289">
        <v>84.333333333333357</v>
      </c>
      <c r="I63" s="289">
        <v>83.016666666666708</v>
      </c>
      <c r="J63" s="289">
        <v>87.816666666666691</v>
      </c>
      <c r="K63" s="289">
        <v>89.133333333333354</v>
      </c>
      <c r="L63" s="289">
        <v>90.216666666666683</v>
      </c>
      <c r="M63" s="276">
        <v>88.05</v>
      </c>
      <c r="N63" s="276">
        <v>85.65</v>
      </c>
      <c r="O63" s="291">
        <v>80500000</v>
      </c>
      <c r="P63" s="292">
        <v>1.4237117298727479E-2</v>
      </c>
    </row>
    <row r="64" spans="1:16" ht="15">
      <c r="A64" s="254">
        <v>54</v>
      </c>
      <c r="B64" s="363" t="s">
        <v>72</v>
      </c>
      <c r="C64" s="436" t="s">
        <v>99</v>
      </c>
      <c r="D64" s="437">
        <v>44371</v>
      </c>
      <c r="E64" s="288">
        <v>164.05</v>
      </c>
      <c r="F64" s="288">
        <v>164.54999999999998</v>
      </c>
      <c r="G64" s="289">
        <v>160.89999999999998</v>
      </c>
      <c r="H64" s="289">
        <v>157.75</v>
      </c>
      <c r="I64" s="289">
        <v>154.1</v>
      </c>
      <c r="J64" s="289">
        <v>167.69999999999996</v>
      </c>
      <c r="K64" s="289">
        <v>171.35</v>
      </c>
      <c r="L64" s="289">
        <v>174.49999999999994</v>
      </c>
      <c r="M64" s="276">
        <v>168.2</v>
      </c>
      <c r="N64" s="276">
        <v>161.4</v>
      </c>
      <c r="O64" s="291">
        <v>34013600</v>
      </c>
      <c r="P64" s="292">
        <v>6.3513255769597557E-2</v>
      </c>
    </row>
    <row r="65" spans="1:16" ht="15">
      <c r="A65" s="254">
        <v>55</v>
      </c>
      <c r="B65" s="343" t="s">
        <v>51</v>
      </c>
      <c r="C65" s="436" t="s">
        <v>100</v>
      </c>
      <c r="D65" s="437">
        <v>44371</v>
      </c>
      <c r="E65" s="288">
        <v>655.4</v>
      </c>
      <c r="F65" s="288">
        <v>650.5333333333333</v>
      </c>
      <c r="G65" s="289">
        <v>640.21666666666658</v>
      </c>
      <c r="H65" s="289">
        <v>625.0333333333333</v>
      </c>
      <c r="I65" s="289">
        <v>614.71666666666658</v>
      </c>
      <c r="J65" s="289">
        <v>665.71666666666658</v>
      </c>
      <c r="K65" s="289">
        <v>676.03333333333319</v>
      </c>
      <c r="L65" s="289">
        <v>691.21666666666658</v>
      </c>
      <c r="M65" s="276">
        <v>660.85</v>
      </c>
      <c r="N65" s="276">
        <v>635.35</v>
      </c>
      <c r="O65" s="291">
        <v>9916450</v>
      </c>
      <c r="P65" s="292">
        <v>6.522544780728845E-2</v>
      </c>
    </row>
    <row r="66" spans="1:16" ht="15">
      <c r="A66" s="254">
        <v>56</v>
      </c>
      <c r="B66" s="343" t="s">
        <v>101</v>
      </c>
      <c r="C66" s="436" t="s">
        <v>102</v>
      </c>
      <c r="D66" s="437">
        <v>44371</v>
      </c>
      <c r="E66" s="288">
        <v>27.2</v>
      </c>
      <c r="F66" s="288">
        <v>27.116666666666664</v>
      </c>
      <c r="G66" s="289">
        <v>26.833333333333329</v>
      </c>
      <c r="H66" s="289">
        <v>26.466666666666665</v>
      </c>
      <c r="I66" s="289">
        <v>26.18333333333333</v>
      </c>
      <c r="J66" s="289">
        <v>27.483333333333327</v>
      </c>
      <c r="K66" s="289">
        <v>27.766666666666666</v>
      </c>
      <c r="L66" s="289">
        <v>28.133333333333326</v>
      </c>
      <c r="M66" s="276">
        <v>27.4</v>
      </c>
      <c r="N66" s="276">
        <v>26.75</v>
      </c>
      <c r="O66" s="291">
        <v>88155000</v>
      </c>
      <c r="P66" s="292">
        <v>-7.0957932083122151E-3</v>
      </c>
    </row>
    <row r="67" spans="1:16" ht="15">
      <c r="A67" s="254">
        <v>57</v>
      </c>
      <c r="B67" s="343" t="s">
        <v>49</v>
      </c>
      <c r="C67" s="436" t="s">
        <v>103</v>
      </c>
      <c r="D67" s="437">
        <v>44371</v>
      </c>
      <c r="E67" s="402">
        <v>899.95</v>
      </c>
      <c r="F67" s="402">
        <v>899.23333333333323</v>
      </c>
      <c r="G67" s="403">
        <v>889.71666666666647</v>
      </c>
      <c r="H67" s="403">
        <v>879.48333333333323</v>
      </c>
      <c r="I67" s="403">
        <v>869.96666666666647</v>
      </c>
      <c r="J67" s="403">
        <v>909.46666666666647</v>
      </c>
      <c r="K67" s="403">
        <v>918.98333333333312</v>
      </c>
      <c r="L67" s="403">
        <v>929.21666666666647</v>
      </c>
      <c r="M67" s="404">
        <v>908.75</v>
      </c>
      <c r="N67" s="404">
        <v>889</v>
      </c>
      <c r="O67" s="405">
        <v>3547000</v>
      </c>
      <c r="P67" s="406">
        <v>-0.15346062052505965</v>
      </c>
    </row>
    <row r="68" spans="1:16" ht="15">
      <c r="A68" s="254">
        <v>58</v>
      </c>
      <c r="B68" s="343" t="s">
        <v>91</v>
      </c>
      <c r="C68" s="436" t="s">
        <v>244</v>
      </c>
      <c r="D68" s="437">
        <v>44371</v>
      </c>
      <c r="E68" s="288">
        <v>1426.5</v>
      </c>
      <c r="F68" s="288">
        <v>1435.2</v>
      </c>
      <c r="G68" s="289">
        <v>1415.4</v>
      </c>
      <c r="H68" s="289">
        <v>1404.3</v>
      </c>
      <c r="I68" s="289">
        <v>1384.5</v>
      </c>
      <c r="J68" s="289">
        <v>1446.3000000000002</v>
      </c>
      <c r="K68" s="289">
        <v>1466.1</v>
      </c>
      <c r="L68" s="289">
        <v>1477.2000000000003</v>
      </c>
      <c r="M68" s="276">
        <v>1455</v>
      </c>
      <c r="N68" s="276">
        <v>1424.1</v>
      </c>
      <c r="O68" s="291">
        <v>1882400</v>
      </c>
      <c r="P68" s="292">
        <v>5.232558139534884E-2</v>
      </c>
    </row>
    <row r="69" spans="1:16" ht="15">
      <c r="A69" s="254">
        <v>59</v>
      </c>
      <c r="B69" s="363" t="s">
        <v>51</v>
      </c>
      <c r="C69" s="436" t="s">
        <v>367</v>
      </c>
      <c r="D69" s="437">
        <v>44371</v>
      </c>
      <c r="E69" s="288">
        <v>333.7</v>
      </c>
      <c r="F69" s="288">
        <v>334.3</v>
      </c>
      <c r="G69" s="289">
        <v>330.6</v>
      </c>
      <c r="H69" s="289">
        <v>327.5</v>
      </c>
      <c r="I69" s="289">
        <v>323.8</v>
      </c>
      <c r="J69" s="289">
        <v>337.40000000000003</v>
      </c>
      <c r="K69" s="289">
        <v>341.09999999999997</v>
      </c>
      <c r="L69" s="289">
        <v>344.20000000000005</v>
      </c>
      <c r="M69" s="276">
        <v>338</v>
      </c>
      <c r="N69" s="276">
        <v>331.2</v>
      </c>
      <c r="O69" s="291">
        <v>12542600</v>
      </c>
      <c r="P69" s="292">
        <v>-4.3066322136089581E-3</v>
      </c>
    </row>
    <row r="70" spans="1:16" ht="15">
      <c r="A70" s="254">
        <v>60</v>
      </c>
      <c r="B70" s="343" t="s">
        <v>37</v>
      </c>
      <c r="C70" s="436" t="s">
        <v>104</v>
      </c>
      <c r="D70" s="437">
        <v>44371</v>
      </c>
      <c r="E70" s="288">
        <v>1492.9</v>
      </c>
      <c r="F70" s="288">
        <v>1493.9333333333334</v>
      </c>
      <c r="G70" s="289">
        <v>1475.9666666666667</v>
      </c>
      <c r="H70" s="289">
        <v>1459.0333333333333</v>
      </c>
      <c r="I70" s="289">
        <v>1441.0666666666666</v>
      </c>
      <c r="J70" s="289">
        <v>1510.8666666666668</v>
      </c>
      <c r="K70" s="289">
        <v>1528.8333333333335</v>
      </c>
      <c r="L70" s="289">
        <v>1545.7666666666669</v>
      </c>
      <c r="M70" s="276">
        <v>1511.9</v>
      </c>
      <c r="N70" s="276">
        <v>1477</v>
      </c>
      <c r="O70" s="291">
        <v>12317225</v>
      </c>
      <c r="P70" s="292">
        <v>-1.5786231326043432E-3</v>
      </c>
    </row>
    <row r="71" spans="1:16" ht="15">
      <c r="A71" s="254">
        <v>61</v>
      </c>
      <c r="B71" s="343" t="s">
        <v>72</v>
      </c>
      <c r="C71" s="436" t="s">
        <v>372</v>
      </c>
      <c r="D71" s="437">
        <v>44371</v>
      </c>
      <c r="E71" s="288">
        <v>606.45000000000005</v>
      </c>
      <c r="F71" s="288">
        <v>611.18333333333339</v>
      </c>
      <c r="G71" s="289">
        <v>597.41666666666674</v>
      </c>
      <c r="H71" s="289">
        <v>588.38333333333333</v>
      </c>
      <c r="I71" s="289">
        <v>574.61666666666667</v>
      </c>
      <c r="J71" s="289">
        <v>620.21666666666681</v>
      </c>
      <c r="K71" s="289">
        <v>633.98333333333346</v>
      </c>
      <c r="L71" s="289">
        <v>643.01666666666688</v>
      </c>
      <c r="M71" s="276">
        <v>624.95000000000005</v>
      </c>
      <c r="N71" s="276">
        <v>602.15</v>
      </c>
      <c r="O71" s="291">
        <v>1753750</v>
      </c>
      <c r="P71" s="292">
        <v>1.1535688536409516E-2</v>
      </c>
    </row>
    <row r="72" spans="1:16" ht="15">
      <c r="A72" s="254">
        <v>62</v>
      </c>
      <c r="B72" s="343" t="s">
        <v>63</v>
      </c>
      <c r="C72" s="436" t="s">
        <v>105</v>
      </c>
      <c r="D72" s="437">
        <v>44371</v>
      </c>
      <c r="E72" s="288">
        <v>1018.35</v>
      </c>
      <c r="F72" s="288">
        <v>1020.5500000000001</v>
      </c>
      <c r="G72" s="289">
        <v>1009.8000000000002</v>
      </c>
      <c r="H72" s="289">
        <v>1001.2500000000001</v>
      </c>
      <c r="I72" s="289">
        <v>990.50000000000023</v>
      </c>
      <c r="J72" s="289">
        <v>1029.1000000000001</v>
      </c>
      <c r="K72" s="289">
        <v>1039.8499999999999</v>
      </c>
      <c r="L72" s="289">
        <v>1048.4000000000001</v>
      </c>
      <c r="M72" s="276">
        <v>1031.3</v>
      </c>
      <c r="N72" s="276">
        <v>1012</v>
      </c>
      <c r="O72" s="291">
        <v>5063500</v>
      </c>
      <c r="P72" s="292">
        <v>0.10195865070729053</v>
      </c>
    </row>
    <row r="73" spans="1:16" ht="15">
      <c r="A73" s="254">
        <v>63</v>
      </c>
      <c r="B73" s="343" t="s">
        <v>106</v>
      </c>
      <c r="C73" s="436" t="s">
        <v>107</v>
      </c>
      <c r="D73" s="437">
        <v>44371</v>
      </c>
      <c r="E73" s="288">
        <v>985.1</v>
      </c>
      <c r="F73" s="288">
        <v>983.85</v>
      </c>
      <c r="G73" s="289">
        <v>975.75</v>
      </c>
      <c r="H73" s="289">
        <v>966.4</v>
      </c>
      <c r="I73" s="289">
        <v>958.3</v>
      </c>
      <c r="J73" s="289">
        <v>993.2</v>
      </c>
      <c r="K73" s="289">
        <v>1001.3000000000002</v>
      </c>
      <c r="L73" s="289">
        <v>1010.6500000000001</v>
      </c>
      <c r="M73" s="276">
        <v>991.95</v>
      </c>
      <c r="N73" s="276">
        <v>974.5</v>
      </c>
      <c r="O73" s="291">
        <v>20216000</v>
      </c>
      <c r="P73" s="292">
        <v>-1.2818321654418048E-2</v>
      </c>
    </row>
    <row r="74" spans="1:16" ht="15">
      <c r="A74" s="254">
        <v>64</v>
      </c>
      <c r="B74" s="343" t="s">
        <v>56</v>
      </c>
      <c r="C74" s="436" t="s">
        <v>108</v>
      </c>
      <c r="D74" s="437">
        <v>44371</v>
      </c>
      <c r="E74" s="288">
        <v>2563.8000000000002</v>
      </c>
      <c r="F74" s="288">
        <v>2573.85</v>
      </c>
      <c r="G74" s="289">
        <v>2551</v>
      </c>
      <c r="H74" s="289">
        <v>2538.2000000000003</v>
      </c>
      <c r="I74" s="289">
        <v>2515.3500000000004</v>
      </c>
      <c r="J74" s="289">
        <v>2586.6499999999996</v>
      </c>
      <c r="K74" s="289">
        <v>2609.4999999999991</v>
      </c>
      <c r="L74" s="289">
        <v>2622.2999999999993</v>
      </c>
      <c r="M74" s="276">
        <v>2596.6999999999998</v>
      </c>
      <c r="N74" s="276">
        <v>2561.0500000000002</v>
      </c>
      <c r="O74" s="291">
        <v>15969000</v>
      </c>
      <c r="P74" s="292">
        <v>-8.752327746741154E-3</v>
      </c>
    </row>
    <row r="75" spans="1:16" ht="15">
      <c r="A75" s="254">
        <v>65</v>
      </c>
      <c r="B75" s="343" t="s">
        <v>56</v>
      </c>
      <c r="C75" s="436" t="s">
        <v>248</v>
      </c>
      <c r="D75" s="437">
        <v>44371</v>
      </c>
      <c r="E75" s="288">
        <v>3096.2</v>
      </c>
      <c r="F75" s="288">
        <v>3087.5666666666671</v>
      </c>
      <c r="G75" s="289">
        <v>3063.233333333334</v>
      </c>
      <c r="H75" s="289">
        <v>3030.2666666666669</v>
      </c>
      <c r="I75" s="289">
        <v>3005.9333333333338</v>
      </c>
      <c r="J75" s="289">
        <v>3120.5333333333342</v>
      </c>
      <c r="K75" s="289">
        <v>3144.8666666666672</v>
      </c>
      <c r="L75" s="289">
        <v>3177.8333333333344</v>
      </c>
      <c r="M75" s="276">
        <v>3111.9</v>
      </c>
      <c r="N75" s="276">
        <v>3054.6</v>
      </c>
      <c r="O75" s="291">
        <v>527400</v>
      </c>
      <c r="P75" s="292">
        <v>-5.754110078627591E-2</v>
      </c>
    </row>
    <row r="76" spans="1:16" ht="15">
      <c r="A76" s="254">
        <v>66</v>
      </c>
      <c r="B76" s="343" t="s">
        <v>53</v>
      </c>
      <c r="C76" t="s">
        <v>109</v>
      </c>
      <c r="D76" s="437">
        <v>44371</v>
      </c>
      <c r="E76" s="402">
        <v>1490.7</v>
      </c>
      <c r="F76" s="402">
        <v>1493.5666666666666</v>
      </c>
      <c r="G76" s="403">
        <v>1483.6833333333332</v>
      </c>
      <c r="H76" s="403">
        <v>1476.6666666666665</v>
      </c>
      <c r="I76" s="403">
        <v>1466.7833333333331</v>
      </c>
      <c r="J76" s="403">
        <v>1500.5833333333333</v>
      </c>
      <c r="K76" s="403">
        <v>1510.4666666666665</v>
      </c>
      <c r="L76" s="403">
        <v>1517.4833333333333</v>
      </c>
      <c r="M76" s="404">
        <v>1503.45</v>
      </c>
      <c r="N76" s="404">
        <v>1486.55</v>
      </c>
      <c r="O76" s="405">
        <v>26146450</v>
      </c>
      <c r="P76" s="406">
        <v>2.56305149834955E-2</v>
      </c>
    </row>
    <row r="77" spans="1:16" ht="15">
      <c r="A77" s="254">
        <v>67</v>
      </c>
      <c r="B77" s="343" t="s">
        <v>56</v>
      </c>
      <c r="C77" s="436" t="s">
        <v>249</v>
      </c>
      <c r="D77" s="437">
        <v>44371</v>
      </c>
      <c r="E77" s="288">
        <v>685.1</v>
      </c>
      <c r="F77" s="288">
        <v>686.21666666666658</v>
      </c>
      <c r="G77" s="289">
        <v>681.68333333333317</v>
      </c>
      <c r="H77" s="289">
        <v>678.26666666666654</v>
      </c>
      <c r="I77" s="289">
        <v>673.73333333333312</v>
      </c>
      <c r="J77" s="289">
        <v>689.63333333333321</v>
      </c>
      <c r="K77" s="289">
        <v>694.16666666666674</v>
      </c>
      <c r="L77" s="289">
        <v>697.58333333333326</v>
      </c>
      <c r="M77" s="276">
        <v>690.75</v>
      </c>
      <c r="N77" s="276">
        <v>682.8</v>
      </c>
      <c r="O77" s="291">
        <v>13666400</v>
      </c>
      <c r="P77" s="292">
        <v>9.9170866525768175E-3</v>
      </c>
    </row>
    <row r="78" spans="1:16" ht="15">
      <c r="A78" s="254">
        <v>68</v>
      </c>
      <c r="B78" s="363" t="s">
        <v>43</v>
      </c>
      <c r="C78" s="436" t="s">
        <v>110</v>
      </c>
      <c r="D78" s="437">
        <v>44371</v>
      </c>
      <c r="E78" s="288">
        <v>3017.9</v>
      </c>
      <c r="F78" s="288">
        <v>3025.1166666666668</v>
      </c>
      <c r="G78" s="289">
        <v>3001.0833333333335</v>
      </c>
      <c r="H78" s="289">
        <v>2984.2666666666669</v>
      </c>
      <c r="I78" s="289">
        <v>2960.2333333333336</v>
      </c>
      <c r="J78" s="289">
        <v>3041.9333333333334</v>
      </c>
      <c r="K78" s="289">
        <v>3065.9666666666662</v>
      </c>
      <c r="L78" s="289">
        <v>3082.7833333333333</v>
      </c>
      <c r="M78" s="276">
        <v>3049.15</v>
      </c>
      <c r="N78" s="276">
        <v>3008.3</v>
      </c>
      <c r="O78" s="291">
        <v>3884700</v>
      </c>
      <c r="P78" s="292">
        <v>2.6883425852498019E-2</v>
      </c>
    </row>
    <row r="79" spans="1:16" ht="15">
      <c r="A79" s="254">
        <v>69</v>
      </c>
      <c r="B79" s="343" t="s">
        <v>111</v>
      </c>
      <c r="C79" s="436" t="s">
        <v>112</v>
      </c>
      <c r="D79" s="437">
        <v>44371</v>
      </c>
      <c r="E79" s="288">
        <v>394.65</v>
      </c>
      <c r="F79" s="288">
        <v>391.7</v>
      </c>
      <c r="G79" s="289">
        <v>386.79999999999995</v>
      </c>
      <c r="H79" s="289">
        <v>378.95</v>
      </c>
      <c r="I79" s="289">
        <v>374.04999999999995</v>
      </c>
      <c r="J79" s="289">
        <v>399.54999999999995</v>
      </c>
      <c r="K79" s="289">
        <v>404.44999999999993</v>
      </c>
      <c r="L79" s="289">
        <v>412.29999999999995</v>
      </c>
      <c r="M79" s="276">
        <v>396.6</v>
      </c>
      <c r="N79" s="276">
        <v>383.85</v>
      </c>
      <c r="O79" s="291">
        <v>27083550</v>
      </c>
      <c r="P79" s="292">
        <v>2.8578427369968157E-2</v>
      </c>
    </row>
    <row r="80" spans="1:16" ht="15">
      <c r="A80" s="254">
        <v>70</v>
      </c>
      <c r="B80" s="343" t="s">
        <v>72</v>
      </c>
      <c r="C80" s="436" t="s">
        <v>113</v>
      </c>
      <c r="D80" s="437">
        <v>44371</v>
      </c>
      <c r="E80" s="288">
        <v>296.14999999999998</v>
      </c>
      <c r="F80" s="288">
        <v>298.64999999999998</v>
      </c>
      <c r="G80" s="289">
        <v>292.59999999999997</v>
      </c>
      <c r="H80" s="289">
        <v>289.05</v>
      </c>
      <c r="I80" s="289">
        <v>283</v>
      </c>
      <c r="J80" s="289">
        <v>302.19999999999993</v>
      </c>
      <c r="K80" s="289">
        <v>308.24999999999989</v>
      </c>
      <c r="L80" s="289">
        <v>311.7999999999999</v>
      </c>
      <c r="M80" s="276">
        <v>304.7</v>
      </c>
      <c r="N80" s="276">
        <v>295.10000000000002</v>
      </c>
      <c r="O80" s="291">
        <v>22966200</v>
      </c>
      <c r="P80" s="292">
        <v>1.177590103485191E-2</v>
      </c>
    </row>
    <row r="81" spans="1:16" ht="15">
      <c r="A81" s="254">
        <v>71</v>
      </c>
      <c r="B81" s="343" t="s">
        <v>49</v>
      </c>
      <c r="C81" s="436" t="s">
        <v>114</v>
      </c>
      <c r="D81" s="437">
        <v>44371</v>
      </c>
      <c r="E81" s="288">
        <v>2359.3000000000002</v>
      </c>
      <c r="F81" s="288">
        <v>2366.8833333333332</v>
      </c>
      <c r="G81" s="289">
        <v>2345.1666666666665</v>
      </c>
      <c r="H81" s="289">
        <v>2331.0333333333333</v>
      </c>
      <c r="I81" s="289">
        <v>2309.3166666666666</v>
      </c>
      <c r="J81" s="289">
        <v>2381.0166666666664</v>
      </c>
      <c r="K81" s="289">
        <v>2402.7333333333336</v>
      </c>
      <c r="L81" s="289">
        <v>2416.8666666666663</v>
      </c>
      <c r="M81" s="276">
        <v>2388.6</v>
      </c>
      <c r="N81" s="276">
        <v>2352.75</v>
      </c>
      <c r="O81" s="291">
        <v>8637600</v>
      </c>
      <c r="P81" s="292">
        <v>5.2454582008261141E-2</v>
      </c>
    </row>
    <row r="82" spans="1:16" ht="15">
      <c r="A82" s="254">
        <v>72</v>
      </c>
      <c r="B82" s="343" t="s">
        <v>56</v>
      </c>
      <c r="C82" s="436" t="s">
        <v>115</v>
      </c>
      <c r="D82" s="437">
        <v>44371</v>
      </c>
      <c r="E82" s="288">
        <v>287.55</v>
      </c>
      <c r="F82" s="288">
        <v>286.86666666666667</v>
      </c>
      <c r="G82" s="289">
        <v>278.83333333333337</v>
      </c>
      <c r="H82" s="289">
        <v>270.11666666666667</v>
      </c>
      <c r="I82" s="289">
        <v>262.08333333333337</v>
      </c>
      <c r="J82" s="289">
        <v>295.58333333333337</v>
      </c>
      <c r="K82" s="289">
        <v>303.61666666666667</v>
      </c>
      <c r="L82" s="289">
        <v>312.33333333333337</v>
      </c>
      <c r="M82" s="276">
        <v>294.89999999999998</v>
      </c>
      <c r="N82" s="276">
        <v>278.14999999999998</v>
      </c>
      <c r="O82" s="291">
        <v>32466300</v>
      </c>
      <c r="P82" s="292">
        <v>-0.139865308804205</v>
      </c>
    </row>
    <row r="83" spans="1:16" ht="15">
      <c r="A83" s="254">
        <v>73</v>
      </c>
      <c r="B83" s="343" t="s">
        <v>53</v>
      </c>
      <c r="C83" s="436" t="s">
        <v>116</v>
      </c>
      <c r="D83" s="437">
        <v>44371</v>
      </c>
      <c r="E83" s="288">
        <v>638.65</v>
      </c>
      <c r="F83" s="288">
        <v>639.43333333333328</v>
      </c>
      <c r="G83" s="289">
        <v>633.21666666666658</v>
      </c>
      <c r="H83" s="289">
        <v>627.7833333333333</v>
      </c>
      <c r="I83" s="289">
        <v>621.56666666666661</v>
      </c>
      <c r="J83" s="289">
        <v>644.86666666666656</v>
      </c>
      <c r="K83" s="289">
        <v>651.08333333333326</v>
      </c>
      <c r="L83" s="289">
        <v>656.51666666666654</v>
      </c>
      <c r="M83" s="276">
        <v>645.65</v>
      </c>
      <c r="N83" s="276">
        <v>634</v>
      </c>
      <c r="O83" s="291">
        <v>68366375</v>
      </c>
      <c r="P83" s="292">
        <v>5.1139486702465015E-2</v>
      </c>
    </row>
    <row r="84" spans="1:16" ht="15">
      <c r="A84" s="254">
        <v>74</v>
      </c>
      <c r="B84" s="343" t="s">
        <v>56</v>
      </c>
      <c r="C84" s="436" t="s">
        <v>252</v>
      </c>
      <c r="D84" s="437">
        <v>44371</v>
      </c>
      <c r="E84" s="288">
        <v>1515.15</v>
      </c>
      <c r="F84" s="288">
        <v>1511.6166666666668</v>
      </c>
      <c r="G84" s="289">
        <v>1499.3333333333335</v>
      </c>
      <c r="H84" s="289">
        <v>1483.5166666666667</v>
      </c>
      <c r="I84" s="289">
        <v>1471.2333333333333</v>
      </c>
      <c r="J84" s="289">
        <v>1527.4333333333336</v>
      </c>
      <c r="K84" s="289">
        <v>1539.7166666666669</v>
      </c>
      <c r="L84" s="289">
        <v>1555.5333333333338</v>
      </c>
      <c r="M84" s="276">
        <v>1523.9</v>
      </c>
      <c r="N84" s="276">
        <v>1495.8</v>
      </c>
      <c r="O84" s="291">
        <v>1253325</v>
      </c>
      <c r="P84" s="292">
        <v>-2.4478994376447238E-2</v>
      </c>
    </row>
    <row r="85" spans="1:16" ht="15">
      <c r="A85" s="254">
        <v>75</v>
      </c>
      <c r="B85" s="343" t="s">
        <v>56</v>
      </c>
      <c r="C85" s="436" t="s">
        <v>117</v>
      </c>
      <c r="D85" s="437">
        <v>44371</v>
      </c>
      <c r="E85" s="288">
        <v>577.9</v>
      </c>
      <c r="F85" s="288">
        <v>579.23333333333335</v>
      </c>
      <c r="G85" s="289">
        <v>571.2166666666667</v>
      </c>
      <c r="H85" s="289">
        <v>564.5333333333333</v>
      </c>
      <c r="I85" s="289">
        <v>556.51666666666665</v>
      </c>
      <c r="J85" s="289">
        <v>585.91666666666674</v>
      </c>
      <c r="K85" s="289">
        <v>593.93333333333339</v>
      </c>
      <c r="L85" s="289">
        <v>600.61666666666679</v>
      </c>
      <c r="M85" s="276">
        <v>587.25</v>
      </c>
      <c r="N85" s="276">
        <v>572.54999999999995</v>
      </c>
      <c r="O85" s="291">
        <v>4659000</v>
      </c>
      <c r="P85" s="292">
        <v>-2.0498265531378113E-2</v>
      </c>
    </row>
    <row r="86" spans="1:16" ht="15">
      <c r="A86" s="254">
        <v>76</v>
      </c>
      <c r="B86" s="343" t="s">
        <v>67</v>
      </c>
      <c r="C86" s="436" t="s">
        <v>118</v>
      </c>
      <c r="D86" s="437">
        <v>44371</v>
      </c>
      <c r="E86" s="288">
        <v>9.9499999999999993</v>
      </c>
      <c r="F86" s="288">
        <v>10</v>
      </c>
      <c r="G86" s="289">
        <v>9.75</v>
      </c>
      <c r="H86" s="289">
        <v>9.5500000000000007</v>
      </c>
      <c r="I86" s="289">
        <v>9.3000000000000007</v>
      </c>
      <c r="J86" s="289">
        <v>10.199999999999999</v>
      </c>
      <c r="K86" s="289">
        <v>10.45</v>
      </c>
      <c r="L86" s="289">
        <v>10.649999999999999</v>
      </c>
      <c r="M86" s="276">
        <v>10.25</v>
      </c>
      <c r="N86" s="276">
        <v>9.8000000000000007</v>
      </c>
      <c r="O86" s="291">
        <v>730030000</v>
      </c>
      <c r="P86" s="292">
        <v>1.875549477385953E-2</v>
      </c>
    </row>
    <row r="87" spans="1:16" ht="15">
      <c r="A87" s="254">
        <v>77</v>
      </c>
      <c r="B87" s="343" t="s">
        <v>53</v>
      </c>
      <c r="C87" s="436" t="s">
        <v>119</v>
      </c>
      <c r="D87" s="437">
        <v>44371</v>
      </c>
      <c r="E87" s="288">
        <v>60.15</v>
      </c>
      <c r="F87" s="288">
        <v>60.566666666666663</v>
      </c>
      <c r="G87" s="289">
        <v>59.333333333333329</v>
      </c>
      <c r="H87" s="289">
        <v>58.516666666666666</v>
      </c>
      <c r="I87" s="289">
        <v>57.283333333333331</v>
      </c>
      <c r="J87" s="289">
        <v>61.383333333333326</v>
      </c>
      <c r="K87" s="289">
        <v>62.61666666666666</v>
      </c>
      <c r="L87" s="289">
        <v>63.433333333333323</v>
      </c>
      <c r="M87" s="276">
        <v>61.8</v>
      </c>
      <c r="N87" s="276">
        <v>59.75</v>
      </c>
      <c r="O87" s="291">
        <v>138994500</v>
      </c>
      <c r="P87" s="292">
        <v>4.0488608289870982E-3</v>
      </c>
    </row>
    <row r="88" spans="1:16" ht="15">
      <c r="A88" s="254">
        <v>78</v>
      </c>
      <c r="B88" s="343" t="s">
        <v>72</v>
      </c>
      <c r="C88" s="436" t="s">
        <v>120</v>
      </c>
      <c r="D88" s="437">
        <v>44371</v>
      </c>
      <c r="E88" s="288">
        <v>538.79999999999995</v>
      </c>
      <c r="F88" s="288">
        <v>542.1</v>
      </c>
      <c r="G88" s="289">
        <v>534.20000000000005</v>
      </c>
      <c r="H88" s="289">
        <v>529.6</v>
      </c>
      <c r="I88" s="289">
        <v>521.70000000000005</v>
      </c>
      <c r="J88" s="289">
        <v>546.70000000000005</v>
      </c>
      <c r="K88" s="289">
        <v>554.59999999999991</v>
      </c>
      <c r="L88" s="289">
        <v>559.20000000000005</v>
      </c>
      <c r="M88" s="276">
        <v>550</v>
      </c>
      <c r="N88" s="276">
        <v>537.5</v>
      </c>
      <c r="O88" s="291">
        <v>9099750</v>
      </c>
      <c r="P88" s="292">
        <v>5.3653876771214776E-2</v>
      </c>
    </row>
    <row r="89" spans="1:16" ht="15">
      <c r="A89" s="254">
        <v>79</v>
      </c>
      <c r="B89" s="343" t="s">
        <v>39</v>
      </c>
      <c r="C89" s="436" t="s">
        <v>121</v>
      </c>
      <c r="D89" s="437">
        <v>44371</v>
      </c>
      <c r="E89" s="288">
        <v>1798.5</v>
      </c>
      <c r="F89" s="288">
        <v>1799.3999999999999</v>
      </c>
      <c r="G89" s="289">
        <v>1782.4499999999998</v>
      </c>
      <c r="H89" s="289">
        <v>1766.3999999999999</v>
      </c>
      <c r="I89" s="289">
        <v>1749.4499999999998</v>
      </c>
      <c r="J89" s="289">
        <v>1815.4499999999998</v>
      </c>
      <c r="K89" s="289">
        <v>1832.4</v>
      </c>
      <c r="L89" s="289">
        <v>1848.4499999999998</v>
      </c>
      <c r="M89" s="276">
        <v>1816.35</v>
      </c>
      <c r="N89" s="276">
        <v>1783.35</v>
      </c>
      <c r="O89" s="291">
        <v>3268000</v>
      </c>
      <c r="P89" s="292">
        <v>-1.6801588513823125E-3</v>
      </c>
    </row>
    <row r="90" spans="1:16" ht="15">
      <c r="A90" s="254">
        <v>80</v>
      </c>
      <c r="B90" s="343" t="s">
        <v>53</v>
      </c>
      <c r="C90" s="436" t="s">
        <v>122</v>
      </c>
      <c r="D90" s="437">
        <v>44371</v>
      </c>
      <c r="E90" s="288">
        <v>1019.35</v>
      </c>
      <c r="F90" s="288">
        <v>1023.6666666666666</v>
      </c>
      <c r="G90" s="289">
        <v>1010.7833333333333</v>
      </c>
      <c r="H90" s="289">
        <v>1002.2166666666667</v>
      </c>
      <c r="I90" s="289">
        <v>989.33333333333337</v>
      </c>
      <c r="J90" s="289">
        <v>1032.2333333333331</v>
      </c>
      <c r="K90" s="289">
        <v>1045.1166666666668</v>
      </c>
      <c r="L90" s="289">
        <v>1053.6833333333332</v>
      </c>
      <c r="M90" s="276">
        <v>1036.55</v>
      </c>
      <c r="N90" s="276">
        <v>1015.1</v>
      </c>
      <c r="O90" s="291">
        <v>19204200</v>
      </c>
      <c r="P90" s="292">
        <v>1.3537263097895786E-2</v>
      </c>
    </row>
    <row r="91" spans="1:16" ht="15">
      <c r="A91" s="254">
        <v>81</v>
      </c>
      <c r="B91" s="343" t="s">
        <v>67</v>
      </c>
      <c r="C91" s="436" t="s">
        <v>822</v>
      </c>
      <c r="D91" s="437">
        <v>44371</v>
      </c>
      <c r="E91" s="288">
        <v>256.10000000000002</v>
      </c>
      <c r="F91" s="288">
        <v>255.4666666666667</v>
      </c>
      <c r="G91" s="289">
        <v>253.88333333333338</v>
      </c>
      <c r="H91" s="289">
        <v>251.66666666666669</v>
      </c>
      <c r="I91" s="289">
        <v>250.08333333333337</v>
      </c>
      <c r="J91" s="289">
        <v>257.68333333333339</v>
      </c>
      <c r="K91" s="289">
        <v>259.26666666666665</v>
      </c>
      <c r="L91" s="289">
        <v>261.48333333333341</v>
      </c>
      <c r="M91" s="276">
        <v>257.05</v>
      </c>
      <c r="N91" s="276">
        <v>253.25</v>
      </c>
      <c r="O91" s="291">
        <v>9396800</v>
      </c>
      <c r="P91" s="292">
        <v>-6.5127294256956776E-3</v>
      </c>
    </row>
    <row r="92" spans="1:16" ht="15">
      <c r="A92" s="254">
        <v>82</v>
      </c>
      <c r="B92" s="343" t="s">
        <v>106</v>
      </c>
      <c r="C92" s="436" t="s">
        <v>124</v>
      </c>
      <c r="D92" s="437">
        <v>44371</v>
      </c>
      <c r="E92" s="402">
        <v>1448.7</v>
      </c>
      <c r="F92" s="402">
        <v>1444.8833333333332</v>
      </c>
      <c r="G92" s="403">
        <v>1436.5666666666664</v>
      </c>
      <c r="H92" s="403">
        <v>1424.4333333333332</v>
      </c>
      <c r="I92" s="403">
        <v>1416.1166666666663</v>
      </c>
      <c r="J92" s="403">
        <v>1457.0166666666664</v>
      </c>
      <c r="K92" s="403">
        <v>1465.333333333333</v>
      </c>
      <c r="L92" s="403">
        <v>1477.4666666666665</v>
      </c>
      <c r="M92" s="404">
        <v>1453.2</v>
      </c>
      <c r="N92" s="404">
        <v>1432.75</v>
      </c>
      <c r="O92" s="405">
        <v>31924800</v>
      </c>
      <c r="P92" s="406">
        <v>6.7357905093468557E-3</v>
      </c>
    </row>
    <row r="93" spans="1:16" ht="15">
      <c r="A93" s="254">
        <v>83</v>
      </c>
      <c r="B93" s="343" t="s">
        <v>72</v>
      </c>
      <c r="C93" s="436" t="s">
        <v>125</v>
      </c>
      <c r="D93" s="437">
        <v>44371</v>
      </c>
      <c r="E93" s="288">
        <v>115.3</v>
      </c>
      <c r="F93" s="288">
        <v>115.76666666666667</v>
      </c>
      <c r="G93" s="289">
        <v>114.08333333333333</v>
      </c>
      <c r="H93" s="289">
        <v>112.86666666666666</v>
      </c>
      <c r="I93" s="289">
        <v>111.18333333333332</v>
      </c>
      <c r="J93" s="289">
        <v>116.98333333333333</v>
      </c>
      <c r="K93" s="289">
        <v>118.66666666666667</v>
      </c>
      <c r="L93" s="289">
        <v>119.88333333333334</v>
      </c>
      <c r="M93" s="276">
        <v>117.45</v>
      </c>
      <c r="N93" s="276">
        <v>114.55</v>
      </c>
      <c r="O93" s="291">
        <v>55516500</v>
      </c>
      <c r="P93" s="292">
        <v>-2.6000684228532328E-2</v>
      </c>
    </row>
    <row r="94" spans="1:16" ht="15">
      <c r="A94" s="254">
        <v>84</v>
      </c>
      <c r="B94" s="363" t="s">
        <v>39</v>
      </c>
      <c r="C94" s="436" t="s">
        <v>772</v>
      </c>
      <c r="D94" s="437">
        <v>44371</v>
      </c>
      <c r="E94" s="288">
        <v>2100.5</v>
      </c>
      <c r="F94" s="288">
        <v>2108.0833333333335</v>
      </c>
      <c r="G94" s="289">
        <v>2078.666666666667</v>
      </c>
      <c r="H94" s="289">
        <v>2056.8333333333335</v>
      </c>
      <c r="I94" s="289">
        <v>2027.416666666667</v>
      </c>
      <c r="J94" s="289">
        <v>2129.916666666667</v>
      </c>
      <c r="K94" s="289">
        <v>2159.3333333333339</v>
      </c>
      <c r="L94" s="289">
        <v>2181.166666666667</v>
      </c>
      <c r="M94" s="276">
        <v>2137.5</v>
      </c>
      <c r="N94" s="276">
        <v>2086.25</v>
      </c>
      <c r="O94" s="291">
        <v>1827150</v>
      </c>
      <c r="P94" s="292">
        <v>-3.7493579866461221E-2</v>
      </c>
    </row>
    <row r="95" spans="1:16" ht="15">
      <c r="A95" s="254">
        <v>85</v>
      </c>
      <c r="B95" s="343" t="s">
        <v>49</v>
      </c>
      <c r="C95" s="436" t="s">
        <v>126</v>
      </c>
      <c r="D95" s="437">
        <v>44371</v>
      </c>
      <c r="E95" s="288">
        <v>208.3</v>
      </c>
      <c r="F95" s="288">
        <v>209</v>
      </c>
      <c r="G95" s="289">
        <v>207.3</v>
      </c>
      <c r="H95" s="289">
        <v>206.3</v>
      </c>
      <c r="I95" s="289">
        <v>204.60000000000002</v>
      </c>
      <c r="J95" s="289">
        <v>210</v>
      </c>
      <c r="K95" s="289">
        <v>211.7</v>
      </c>
      <c r="L95" s="289">
        <v>212.7</v>
      </c>
      <c r="M95" s="276">
        <v>210.7</v>
      </c>
      <c r="N95" s="276">
        <v>208</v>
      </c>
      <c r="O95" s="291">
        <v>173382400</v>
      </c>
      <c r="P95" s="292">
        <v>2.1550180056185073E-2</v>
      </c>
    </row>
    <row r="96" spans="1:16" ht="15">
      <c r="A96" s="254">
        <v>86</v>
      </c>
      <c r="B96" s="343" t="s">
        <v>111</v>
      </c>
      <c r="C96" s="436" t="s">
        <v>127</v>
      </c>
      <c r="D96" s="437">
        <v>44371</v>
      </c>
      <c r="E96" s="288">
        <v>422.9</v>
      </c>
      <c r="F96" s="288">
        <v>417.38333333333327</v>
      </c>
      <c r="G96" s="289">
        <v>410.56666666666655</v>
      </c>
      <c r="H96" s="289">
        <v>398.23333333333329</v>
      </c>
      <c r="I96" s="289">
        <v>391.41666666666657</v>
      </c>
      <c r="J96" s="289">
        <v>429.71666666666653</v>
      </c>
      <c r="K96" s="289">
        <v>436.53333333333325</v>
      </c>
      <c r="L96" s="289">
        <v>448.8666666666665</v>
      </c>
      <c r="M96" s="276">
        <v>424.2</v>
      </c>
      <c r="N96" s="276">
        <v>405.05</v>
      </c>
      <c r="O96" s="291">
        <v>33747500</v>
      </c>
      <c r="P96" s="292">
        <v>3.8864091118977991E-2</v>
      </c>
    </row>
    <row r="97" spans="1:16" ht="15">
      <c r="A97" s="254">
        <v>87</v>
      </c>
      <c r="B97" s="343" t="s">
        <v>111</v>
      </c>
      <c r="C97" s="436" t="s">
        <v>128</v>
      </c>
      <c r="D97" s="437">
        <v>44371</v>
      </c>
      <c r="E97" s="288">
        <v>734.1</v>
      </c>
      <c r="F97" s="288">
        <v>725.5333333333333</v>
      </c>
      <c r="G97" s="289">
        <v>715.06666666666661</v>
      </c>
      <c r="H97" s="289">
        <v>696.0333333333333</v>
      </c>
      <c r="I97" s="289">
        <v>685.56666666666661</v>
      </c>
      <c r="J97" s="289">
        <v>744.56666666666661</v>
      </c>
      <c r="K97" s="289">
        <v>755.0333333333333</v>
      </c>
      <c r="L97" s="289">
        <v>774.06666666666661</v>
      </c>
      <c r="M97" s="276">
        <v>736</v>
      </c>
      <c r="N97" s="276">
        <v>706.5</v>
      </c>
      <c r="O97" s="291">
        <v>36782100</v>
      </c>
      <c r="P97" s="292">
        <v>-6.2732511488802975E-3</v>
      </c>
    </row>
    <row r="98" spans="1:16" ht="15">
      <c r="A98" s="254">
        <v>88</v>
      </c>
      <c r="B98" s="343" t="s">
        <v>39</v>
      </c>
      <c r="C98" s="436" t="s">
        <v>129</v>
      </c>
      <c r="D98" s="437">
        <v>44371</v>
      </c>
      <c r="E98" s="288">
        <v>3225.8</v>
      </c>
      <c r="F98" s="288">
        <v>3229.7999999999997</v>
      </c>
      <c r="G98" s="289">
        <v>3200.0999999999995</v>
      </c>
      <c r="H98" s="289">
        <v>3174.3999999999996</v>
      </c>
      <c r="I98" s="289">
        <v>3144.6999999999994</v>
      </c>
      <c r="J98" s="289">
        <v>3255.4999999999995</v>
      </c>
      <c r="K98" s="289">
        <v>3285.1999999999994</v>
      </c>
      <c r="L98" s="289">
        <v>3310.8999999999996</v>
      </c>
      <c r="M98" s="276">
        <v>3259.5</v>
      </c>
      <c r="N98" s="276">
        <v>3204.1</v>
      </c>
      <c r="O98" s="291">
        <v>1411000</v>
      </c>
      <c r="P98" s="292">
        <v>1.6753738065213474E-2</v>
      </c>
    </row>
    <row r="99" spans="1:16" ht="15">
      <c r="A99" s="254">
        <v>89</v>
      </c>
      <c r="B99" s="343" t="s">
        <v>53</v>
      </c>
      <c r="C99" s="436" t="s">
        <v>131</v>
      </c>
      <c r="D99" s="437">
        <v>44371</v>
      </c>
      <c r="E99" s="288">
        <v>1796.5</v>
      </c>
      <c r="F99" s="288">
        <v>1822.1833333333334</v>
      </c>
      <c r="G99" s="289">
        <v>1764.3666666666668</v>
      </c>
      <c r="H99" s="289">
        <v>1732.2333333333333</v>
      </c>
      <c r="I99" s="289">
        <v>1674.4166666666667</v>
      </c>
      <c r="J99" s="289">
        <v>1854.3166666666668</v>
      </c>
      <c r="K99" s="289">
        <v>1912.1333333333334</v>
      </c>
      <c r="L99" s="289">
        <v>1944.2666666666669</v>
      </c>
      <c r="M99" s="276">
        <v>1880</v>
      </c>
      <c r="N99" s="276">
        <v>1790.05</v>
      </c>
      <c r="O99" s="291">
        <v>12960800</v>
      </c>
      <c r="P99" s="292">
        <v>2.5477102256543344E-2</v>
      </c>
    </row>
    <row r="100" spans="1:16" ht="15">
      <c r="A100" s="254">
        <v>90</v>
      </c>
      <c r="B100" s="343" t="s">
        <v>56</v>
      </c>
      <c r="C100" s="436" t="s">
        <v>132</v>
      </c>
      <c r="D100" s="437">
        <v>44371</v>
      </c>
      <c r="E100" s="288">
        <v>98</v>
      </c>
      <c r="F100" s="288">
        <v>98.366666666666674</v>
      </c>
      <c r="G100" s="289">
        <v>96.433333333333351</v>
      </c>
      <c r="H100" s="289">
        <v>94.866666666666674</v>
      </c>
      <c r="I100" s="289">
        <v>92.933333333333351</v>
      </c>
      <c r="J100" s="289">
        <v>99.933333333333351</v>
      </c>
      <c r="K100" s="289">
        <v>101.86666666666669</v>
      </c>
      <c r="L100" s="289">
        <v>103.43333333333335</v>
      </c>
      <c r="M100" s="276">
        <v>100.3</v>
      </c>
      <c r="N100" s="276">
        <v>96.8</v>
      </c>
      <c r="O100" s="291">
        <v>69143152</v>
      </c>
      <c r="P100" s="292">
        <v>3.3480058690142721E-2</v>
      </c>
    </row>
    <row r="101" spans="1:16" ht="15">
      <c r="A101" s="254">
        <v>91</v>
      </c>
      <c r="B101" s="343" t="s">
        <v>39</v>
      </c>
      <c r="C101" s="436" t="s">
        <v>348</v>
      </c>
      <c r="D101" s="437">
        <v>44371</v>
      </c>
      <c r="E101" s="288">
        <v>3216.6</v>
      </c>
      <c r="F101" s="288">
        <v>3198.2333333333336</v>
      </c>
      <c r="G101" s="289">
        <v>3154.416666666667</v>
      </c>
      <c r="H101" s="289">
        <v>3092.2333333333336</v>
      </c>
      <c r="I101" s="289">
        <v>3048.416666666667</v>
      </c>
      <c r="J101" s="289">
        <v>3260.416666666667</v>
      </c>
      <c r="K101" s="289">
        <v>3304.2333333333336</v>
      </c>
      <c r="L101" s="289">
        <v>3366.416666666667</v>
      </c>
      <c r="M101" s="276">
        <v>3242.05</v>
      </c>
      <c r="N101" s="276">
        <v>3136.05</v>
      </c>
      <c r="O101" s="291">
        <v>441500</v>
      </c>
      <c r="P101" s="292">
        <v>-3.2328767123287673E-2</v>
      </c>
    </row>
    <row r="102" spans="1:16" ht="15">
      <c r="A102" s="254">
        <v>92</v>
      </c>
      <c r="B102" s="343" t="s">
        <v>56</v>
      </c>
      <c r="C102" s="436" t="s">
        <v>133</v>
      </c>
      <c r="D102" s="437">
        <v>44371</v>
      </c>
      <c r="E102" s="288">
        <v>524.45000000000005</v>
      </c>
      <c r="F102" s="288">
        <v>529.88333333333333</v>
      </c>
      <c r="G102" s="289">
        <v>515.31666666666661</v>
      </c>
      <c r="H102" s="289">
        <v>506.18333333333328</v>
      </c>
      <c r="I102" s="289">
        <v>491.61666666666656</v>
      </c>
      <c r="J102" s="289">
        <v>539.01666666666665</v>
      </c>
      <c r="K102" s="289">
        <v>553.58333333333348</v>
      </c>
      <c r="L102" s="289">
        <v>562.7166666666667</v>
      </c>
      <c r="M102" s="276">
        <v>544.45000000000005</v>
      </c>
      <c r="N102" s="276">
        <v>520.75</v>
      </c>
      <c r="O102" s="291">
        <v>9800000</v>
      </c>
      <c r="P102" s="292">
        <v>3.7695891571368066E-2</v>
      </c>
    </row>
    <row r="103" spans="1:16" ht="15">
      <c r="A103" s="254">
        <v>93</v>
      </c>
      <c r="B103" s="343" t="s">
        <v>63</v>
      </c>
      <c r="C103" s="436" t="s">
        <v>134</v>
      </c>
      <c r="D103" s="437">
        <v>44371</v>
      </c>
      <c r="E103" s="288">
        <v>1510.15</v>
      </c>
      <c r="F103" s="288">
        <v>1515.1166666666668</v>
      </c>
      <c r="G103" s="289">
        <v>1500.4833333333336</v>
      </c>
      <c r="H103" s="289">
        <v>1490.8166666666668</v>
      </c>
      <c r="I103" s="289">
        <v>1476.1833333333336</v>
      </c>
      <c r="J103" s="289">
        <v>1524.7833333333335</v>
      </c>
      <c r="K103" s="289">
        <v>1539.4166666666667</v>
      </c>
      <c r="L103" s="289">
        <v>1549.0833333333335</v>
      </c>
      <c r="M103" s="276">
        <v>1529.75</v>
      </c>
      <c r="N103" s="276">
        <v>1505.45</v>
      </c>
      <c r="O103" s="291">
        <v>13892000</v>
      </c>
      <c r="P103" s="292">
        <v>6.4569881274734427E-3</v>
      </c>
    </row>
    <row r="104" spans="1:16" ht="15">
      <c r="A104" s="254">
        <v>94</v>
      </c>
      <c r="B104" s="343" t="s">
        <v>106</v>
      </c>
      <c r="C104" s="436" t="s">
        <v>260</v>
      </c>
      <c r="D104" s="437">
        <v>44371</v>
      </c>
      <c r="E104" s="288">
        <v>4185.3500000000004</v>
      </c>
      <c r="F104" s="288">
        <v>4149.8499999999995</v>
      </c>
      <c r="G104" s="289">
        <v>4081.4999999999991</v>
      </c>
      <c r="H104" s="289">
        <v>3977.6499999999996</v>
      </c>
      <c r="I104" s="289">
        <v>3909.2999999999993</v>
      </c>
      <c r="J104" s="289">
        <v>4253.6999999999989</v>
      </c>
      <c r="K104" s="289">
        <v>4322.0499999999993</v>
      </c>
      <c r="L104" s="289">
        <v>4425.8999999999987</v>
      </c>
      <c r="M104" s="276">
        <v>4218.2</v>
      </c>
      <c r="N104" s="276">
        <v>4046</v>
      </c>
      <c r="O104" s="291">
        <v>598650</v>
      </c>
      <c r="P104" s="292">
        <v>-4.9761904761904764E-2</v>
      </c>
    </row>
    <row r="105" spans="1:16" ht="15">
      <c r="A105" s="254">
        <v>95</v>
      </c>
      <c r="B105" s="343" t="s">
        <v>106</v>
      </c>
      <c r="C105" s="436" t="s">
        <v>259</v>
      </c>
      <c r="D105" s="437">
        <v>44371</v>
      </c>
      <c r="E105" s="288">
        <v>2879.35</v>
      </c>
      <c r="F105" s="288">
        <v>2864.4</v>
      </c>
      <c r="G105" s="289">
        <v>2830</v>
      </c>
      <c r="H105" s="289">
        <v>2780.65</v>
      </c>
      <c r="I105" s="289">
        <v>2746.25</v>
      </c>
      <c r="J105" s="289">
        <v>2913.75</v>
      </c>
      <c r="K105" s="289">
        <v>2948.1500000000005</v>
      </c>
      <c r="L105" s="289">
        <v>2997.5</v>
      </c>
      <c r="M105" s="276">
        <v>2898.8</v>
      </c>
      <c r="N105" s="276">
        <v>2815.05</v>
      </c>
      <c r="O105" s="291">
        <v>533000</v>
      </c>
      <c r="P105" s="292">
        <v>-3.1613372093023256E-2</v>
      </c>
    </row>
    <row r="106" spans="1:16" ht="15">
      <c r="A106" s="254">
        <v>96</v>
      </c>
      <c r="B106" s="343" t="s">
        <v>51</v>
      </c>
      <c r="C106" s="436" t="s">
        <v>135</v>
      </c>
      <c r="D106" s="437">
        <v>44371</v>
      </c>
      <c r="E106" s="288">
        <v>1235</v>
      </c>
      <c r="F106" s="288">
        <v>1235.3500000000001</v>
      </c>
      <c r="G106" s="289">
        <v>1226.7000000000003</v>
      </c>
      <c r="H106" s="289">
        <v>1218.4000000000001</v>
      </c>
      <c r="I106" s="289">
        <v>1209.7500000000002</v>
      </c>
      <c r="J106" s="289">
        <v>1243.6500000000003</v>
      </c>
      <c r="K106" s="289">
        <v>1252.3000000000004</v>
      </c>
      <c r="L106" s="289">
        <v>1260.6000000000004</v>
      </c>
      <c r="M106" s="276">
        <v>1244</v>
      </c>
      <c r="N106" s="276">
        <v>1227.05</v>
      </c>
      <c r="O106" s="291">
        <v>7564150</v>
      </c>
      <c r="P106" s="292">
        <v>1.7610062893081761E-2</v>
      </c>
    </row>
    <row r="107" spans="1:16" ht="15">
      <c r="A107" s="254">
        <v>97</v>
      </c>
      <c r="B107" s="343" t="s">
        <v>43</v>
      </c>
      <c r="C107" s="436" t="s">
        <v>136</v>
      </c>
      <c r="D107" s="437">
        <v>44371</v>
      </c>
      <c r="E107" s="288">
        <v>812.45</v>
      </c>
      <c r="F107" s="288">
        <v>812.20000000000016</v>
      </c>
      <c r="G107" s="289">
        <v>806.8000000000003</v>
      </c>
      <c r="H107" s="289">
        <v>801.15000000000009</v>
      </c>
      <c r="I107" s="289">
        <v>795.75000000000023</v>
      </c>
      <c r="J107" s="289">
        <v>817.85000000000036</v>
      </c>
      <c r="K107" s="289">
        <v>823.25000000000023</v>
      </c>
      <c r="L107" s="289">
        <v>828.90000000000043</v>
      </c>
      <c r="M107" s="276">
        <v>817.6</v>
      </c>
      <c r="N107" s="276">
        <v>806.55</v>
      </c>
      <c r="O107" s="291">
        <v>9068500</v>
      </c>
      <c r="P107" s="292">
        <v>1.3455370413830868E-2</v>
      </c>
    </row>
    <row r="108" spans="1:16" ht="15">
      <c r="A108" s="254">
        <v>98</v>
      </c>
      <c r="B108" s="343" t="s">
        <v>56</v>
      </c>
      <c r="C108" s="436" t="s">
        <v>137</v>
      </c>
      <c r="D108" s="437">
        <v>44371</v>
      </c>
      <c r="E108" s="288">
        <v>169.65</v>
      </c>
      <c r="F108" s="288">
        <v>170.65</v>
      </c>
      <c r="G108" s="289">
        <v>167.4</v>
      </c>
      <c r="H108" s="289">
        <v>165.15</v>
      </c>
      <c r="I108" s="289">
        <v>161.9</v>
      </c>
      <c r="J108" s="289">
        <v>172.9</v>
      </c>
      <c r="K108" s="289">
        <v>176.15</v>
      </c>
      <c r="L108" s="289">
        <v>178.4</v>
      </c>
      <c r="M108" s="276">
        <v>173.9</v>
      </c>
      <c r="N108" s="276">
        <v>168.4</v>
      </c>
      <c r="O108" s="291">
        <v>42696000</v>
      </c>
      <c r="P108" s="292">
        <v>-1.3584696423620738E-2</v>
      </c>
    </row>
    <row r="109" spans="1:16" ht="15">
      <c r="A109" s="254">
        <v>99</v>
      </c>
      <c r="B109" s="343" t="s">
        <v>56</v>
      </c>
      <c r="C109" s="436" t="s">
        <v>138</v>
      </c>
      <c r="D109" s="437">
        <v>44371</v>
      </c>
      <c r="E109" s="288">
        <v>165.1</v>
      </c>
      <c r="F109" s="288">
        <v>165.56666666666666</v>
      </c>
      <c r="G109" s="289">
        <v>163.98333333333332</v>
      </c>
      <c r="H109" s="289">
        <v>162.86666666666665</v>
      </c>
      <c r="I109" s="289">
        <v>161.2833333333333</v>
      </c>
      <c r="J109" s="289">
        <v>166.68333333333334</v>
      </c>
      <c r="K109" s="289">
        <v>168.26666666666671</v>
      </c>
      <c r="L109" s="289">
        <v>169.38333333333335</v>
      </c>
      <c r="M109" s="276">
        <v>167.15</v>
      </c>
      <c r="N109" s="276">
        <v>164.45</v>
      </c>
      <c r="O109" s="291">
        <v>29340000</v>
      </c>
      <c r="P109" s="292">
        <v>-1.3516239661085333E-2</v>
      </c>
    </row>
    <row r="110" spans="1:16" ht="15">
      <c r="A110" s="254">
        <v>100</v>
      </c>
      <c r="B110" s="343" t="s">
        <v>49</v>
      </c>
      <c r="C110" s="436" t="s">
        <v>139</v>
      </c>
      <c r="D110" s="437">
        <v>44371</v>
      </c>
      <c r="E110" s="288">
        <v>492.8</v>
      </c>
      <c r="F110" s="288">
        <v>493.26666666666665</v>
      </c>
      <c r="G110" s="289">
        <v>488.83333333333331</v>
      </c>
      <c r="H110" s="289">
        <v>484.86666666666667</v>
      </c>
      <c r="I110" s="289">
        <v>480.43333333333334</v>
      </c>
      <c r="J110" s="289">
        <v>497.23333333333329</v>
      </c>
      <c r="K110" s="289">
        <v>501.66666666666669</v>
      </c>
      <c r="L110" s="289">
        <v>505.63333333333327</v>
      </c>
      <c r="M110" s="276">
        <v>497.7</v>
      </c>
      <c r="N110" s="276">
        <v>489.3</v>
      </c>
      <c r="O110" s="291">
        <v>5058000</v>
      </c>
      <c r="P110" s="292">
        <v>7.569721115537849E-3</v>
      </c>
    </row>
    <row r="111" spans="1:16" ht="15">
      <c r="A111" s="254">
        <v>101</v>
      </c>
      <c r="B111" s="343" t="s">
        <v>43</v>
      </c>
      <c r="C111" s="436" t="s">
        <v>140</v>
      </c>
      <c r="D111" s="437">
        <v>44371</v>
      </c>
      <c r="E111" s="288">
        <v>7234.95</v>
      </c>
      <c r="F111" s="288">
        <v>7228.8500000000013</v>
      </c>
      <c r="G111" s="289">
        <v>7201.7000000000025</v>
      </c>
      <c r="H111" s="289">
        <v>7168.4500000000016</v>
      </c>
      <c r="I111" s="289">
        <v>7141.3000000000029</v>
      </c>
      <c r="J111" s="289">
        <v>7262.1000000000022</v>
      </c>
      <c r="K111" s="289">
        <v>7289.2500000000018</v>
      </c>
      <c r="L111" s="289">
        <v>7322.5000000000018</v>
      </c>
      <c r="M111" s="276">
        <v>7256</v>
      </c>
      <c r="N111" s="276">
        <v>7195.6</v>
      </c>
      <c r="O111" s="291">
        <v>1902600</v>
      </c>
      <c r="P111" s="292">
        <v>2.4764213077612097E-3</v>
      </c>
    </row>
    <row r="112" spans="1:16" ht="15">
      <c r="A112" s="254">
        <v>102</v>
      </c>
      <c r="B112" s="343" t="s">
        <v>49</v>
      </c>
      <c r="C112" s="436" t="s">
        <v>141</v>
      </c>
      <c r="D112" s="437">
        <v>44371</v>
      </c>
      <c r="E112" s="288">
        <v>647.15</v>
      </c>
      <c r="F112" s="288">
        <v>649.73333333333335</v>
      </c>
      <c r="G112" s="289">
        <v>642.4666666666667</v>
      </c>
      <c r="H112" s="289">
        <v>637.7833333333333</v>
      </c>
      <c r="I112" s="289">
        <v>630.51666666666665</v>
      </c>
      <c r="J112" s="289">
        <v>654.41666666666674</v>
      </c>
      <c r="K112" s="289">
        <v>661.68333333333339</v>
      </c>
      <c r="L112" s="289">
        <v>666.36666666666679</v>
      </c>
      <c r="M112" s="276">
        <v>657</v>
      </c>
      <c r="N112" s="276">
        <v>645.04999999999995</v>
      </c>
      <c r="O112" s="291">
        <v>10977500</v>
      </c>
      <c r="P112" s="292">
        <v>2.4139941690962098E-2</v>
      </c>
    </row>
    <row r="113" spans="1:16" ht="15">
      <c r="A113" s="254">
        <v>103</v>
      </c>
      <c r="B113" s="343" t="s">
        <v>56</v>
      </c>
      <c r="C113" s="436" t="s">
        <v>142</v>
      </c>
      <c r="D113" s="437">
        <v>44371</v>
      </c>
      <c r="E113" s="288">
        <v>1018.8</v>
      </c>
      <c r="F113" s="288">
        <v>1025.4833333333333</v>
      </c>
      <c r="G113" s="289">
        <v>1004.1166666666668</v>
      </c>
      <c r="H113" s="289">
        <v>989.43333333333339</v>
      </c>
      <c r="I113" s="289">
        <v>968.06666666666683</v>
      </c>
      <c r="J113" s="289">
        <v>1040.1666666666667</v>
      </c>
      <c r="K113" s="289">
        <v>1061.5333333333331</v>
      </c>
      <c r="L113" s="289">
        <v>1076.2166666666667</v>
      </c>
      <c r="M113" s="276">
        <v>1046.8499999999999</v>
      </c>
      <c r="N113" s="276">
        <v>1010.8</v>
      </c>
      <c r="O113" s="291">
        <v>2467400</v>
      </c>
      <c r="P113" s="292">
        <v>-2.9652351738241309E-2</v>
      </c>
    </row>
    <row r="114" spans="1:16" ht="15">
      <c r="A114" s="254">
        <v>104</v>
      </c>
      <c r="B114" s="343" t="s">
        <v>72</v>
      </c>
      <c r="C114" s="436" t="s">
        <v>143</v>
      </c>
      <c r="D114" s="437">
        <v>44371</v>
      </c>
      <c r="E114" s="288">
        <v>1232.5999999999999</v>
      </c>
      <c r="F114" s="288">
        <v>1217.2333333333333</v>
      </c>
      <c r="G114" s="289">
        <v>1195.4666666666667</v>
      </c>
      <c r="H114" s="289">
        <v>1158.3333333333333</v>
      </c>
      <c r="I114" s="289">
        <v>1136.5666666666666</v>
      </c>
      <c r="J114" s="289">
        <v>1254.3666666666668</v>
      </c>
      <c r="K114" s="289">
        <v>1276.1333333333337</v>
      </c>
      <c r="L114" s="289">
        <v>1313.2666666666669</v>
      </c>
      <c r="M114" s="276">
        <v>1239</v>
      </c>
      <c r="N114" s="276">
        <v>1180.0999999999999</v>
      </c>
      <c r="O114" s="291">
        <v>2165400</v>
      </c>
      <c r="P114" s="292">
        <v>0.10841523341523342</v>
      </c>
    </row>
    <row r="115" spans="1:16" ht="15">
      <c r="A115" s="254">
        <v>105</v>
      </c>
      <c r="B115" s="343" t="s">
        <v>106</v>
      </c>
      <c r="C115" s="436" t="s">
        <v>144</v>
      </c>
      <c r="D115" s="437">
        <v>44371</v>
      </c>
      <c r="E115" s="288">
        <v>2465.65</v>
      </c>
      <c r="F115" s="288">
        <v>2473.9666666666667</v>
      </c>
      <c r="G115" s="289">
        <v>2443.6833333333334</v>
      </c>
      <c r="H115" s="289">
        <v>2421.7166666666667</v>
      </c>
      <c r="I115" s="289">
        <v>2391.4333333333334</v>
      </c>
      <c r="J115" s="289">
        <v>2495.9333333333334</v>
      </c>
      <c r="K115" s="289">
        <v>2526.2166666666672</v>
      </c>
      <c r="L115" s="289">
        <v>2548.1833333333334</v>
      </c>
      <c r="M115" s="276">
        <v>2504.25</v>
      </c>
      <c r="N115" s="276">
        <v>2452</v>
      </c>
      <c r="O115" s="291">
        <v>1840800</v>
      </c>
      <c r="P115" s="292">
        <v>3.2533094009423377E-2</v>
      </c>
    </row>
    <row r="116" spans="1:16" ht="15">
      <c r="A116" s="254">
        <v>106</v>
      </c>
      <c r="B116" s="343" t="s">
        <v>43</v>
      </c>
      <c r="C116" s="436" t="s">
        <v>145</v>
      </c>
      <c r="D116" s="437">
        <v>44371</v>
      </c>
      <c r="E116" s="288">
        <v>245.35</v>
      </c>
      <c r="F116" s="288">
        <v>246.08333333333334</v>
      </c>
      <c r="G116" s="289">
        <v>242.56666666666669</v>
      </c>
      <c r="H116" s="289">
        <v>239.78333333333336</v>
      </c>
      <c r="I116" s="289">
        <v>236.26666666666671</v>
      </c>
      <c r="J116" s="289">
        <v>248.86666666666667</v>
      </c>
      <c r="K116" s="289">
        <v>252.38333333333333</v>
      </c>
      <c r="L116" s="289">
        <v>255.16666666666666</v>
      </c>
      <c r="M116" s="276">
        <v>249.6</v>
      </c>
      <c r="N116" s="276">
        <v>243.3</v>
      </c>
      <c r="O116" s="291">
        <v>34720000</v>
      </c>
      <c r="P116" s="292">
        <v>3.7765456637723613E-2</v>
      </c>
    </row>
    <row r="117" spans="1:16" ht="15">
      <c r="A117" s="254">
        <v>107</v>
      </c>
      <c r="B117" s="343" t="s">
        <v>106</v>
      </c>
      <c r="C117" s="436" t="s">
        <v>262</v>
      </c>
      <c r="D117" s="437">
        <v>44371</v>
      </c>
      <c r="E117" s="288">
        <v>2018.2</v>
      </c>
      <c r="F117" s="288">
        <v>2022.7333333333333</v>
      </c>
      <c r="G117" s="289">
        <v>1968.4166666666665</v>
      </c>
      <c r="H117" s="289">
        <v>1918.6333333333332</v>
      </c>
      <c r="I117" s="289">
        <v>1864.3166666666664</v>
      </c>
      <c r="J117" s="289">
        <v>2072.5166666666664</v>
      </c>
      <c r="K117" s="289">
        <v>2126.8333333333339</v>
      </c>
      <c r="L117" s="289">
        <v>2176.6166666666668</v>
      </c>
      <c r="M117" s="276">
        <v>2077.0500000000002</v>
      </c>
      <c r="N117" s="276">
        <v>1972.95</v>
      </c>
      <c r="O117" s="291">
        <v>634075</v>
      </c>
      <c r="P117" s="292">
        <v>0.30066666666666669</v>
      </c>
    </row>
    <row r="118" spans="1:16" ht="15">
      <c r="A118" s="254">
        <v>108</v>
      </c>
      <c r="B118" s="343" t="s">
        <v>43</v>
      </c>
      <c r="C118" s="436" t="s">
        <v>146</v>
      </c>
      <c r="D118" s="437">
        <v>44371</v>
      </c>
      <c r="E118" s="288">
        <v>82425</v>
      </c>
      <c r="F118" s="288">
        <v>82346.583333333328</v>
      </c>
      <c r="G118" s="289">
        <v>81706.166666666657</v>
      </c>
      <c r="H118" s="289">
        <v>80987.333333333328</v>
      </c>
      <c r="I118" s="289">
        <v>80346.916666666657</v>
      </c>
      <c r="J118" s="289">
        <v>83065.416666666657</v>
      </c>
      <c r="K118" s="289">
        <v>83705.833333333314</v>
      </c>
      <c r="L118" s="289">
        <v>84424.666666666657</v>
      </c>
      <c r="M118" s="276">
        <v>82987</v>
      </c>
      <c r="N118" s="276">
        <v>81627.75</v>
      </c>
      <c r="O118" s="291">
        <v>52360</v>
      </c>
      <c r="P118" s="292">
        <v>-4.9410870391486126E-3</v>
      </c>
    </row>
    <row r="119" spans="1:16" ht="15">
      <c r="A119" s="254">
        <v>109</v>
      </c>
      <c r="B119" s="343" t="s">
        <v>56</v>
      </c>
      <c r="C119" s="436" t="s">
        <v>147</v>
      </c>
      <c r="D119" s="437">
        <v>44371</v>
      </c>
      <c r="E119" s="288">
        <v>1480.5</v>
      </c>
      <c r="F119" s="288">
        <v>1487.3666666666668</v>
      </c>
      <c r="G119" s="289">
        <v>1471.1333333333337</v>
      </c>
      <c r="H119" s="289">
        <v>1461.7666666666669</v>
      </c>
      <c r="I119" s="289">
        <v>1445.5333333333338</v>
      </c>
      <c r="J119" s="289">
        <v>1496.7333333333336</v>
      </c>
      <c r="K119" s="289">
        <v>1512.9666666666667</v>
      </c>
      <c r="L119" s="289">
        <v>1522.3333333333335</v>
      </c>
      <c r="M119" s="276">
        <v>1503.6</v>
      </c>
      <c r="N119" s="276">
        <v>1478</v>
      </c>
      <c r="O119" s="291">
        <v>3485250</v>
      </c>
      <c r="P119" s="292">
        <v>4.5395590142671858E-3</v>
      </c>
    </row>
    <row r="120" spans="1:16" ht="15">
      <c r="A120" s="254">
        <v>110</v>
      </c>
      <c r="B120" s="343" t="s">
        <v>39</v>
      </c>
      <c r="C120" s="436" t="s">
        <v>790</v>
      </c>
      <c r="D120" s="437">
        <v>44371</v>
      </c>
      <c r="E120" s="288">
        <v>373.7</v>
      </c>
      <c r="F120" s="288">
        <v>375.4666666666667</v>
      </c>
      <c r="G120" s="289">
        <v>369.88333333333338</v>
      </c>
      <c r="H120" s="289">
        <v>366.06666666666666</v>
      </c>
      <c r="I120" s="289">
        <v>360.48333333333335</v>
      </c>
      <c r="J120" s="289">
        <v>379.28333333333342</v>
      </c>
      <c r="K120" s="289">
        <v>384.86666666666667</v>
      </c>
      <c r="L120" s="289">
        <v>388.68333333333345</v>
      </c>
      <c r="M120" s="276">
        <v>381.05</v>
      </c>
      <c r="N120" s="276">
        <v>371.65</v>
      </c>
      <c r="O120" s="291">
        <v>2756800</v>
      </c>
      <c r="P120" s="292">
        <v>2.4985127900059488E-2</v>
      </c>
    </row>
    <row r="121" spans="1:16" ht="15">
      <c r="A121" s="254">
        <v>111</v>
      </c>
      <c r="B121" s="343" t="s">
        <v>111</v>
      </c>
      <c r="C121" s="436" t="s">
        <v>148</v>
      </c>
      <c r="D121" s="437">
        <v>44371</v>
      </c>
      <c r="E121" s="288">
        <v>72.349999999999994</v>
      </c>
      <c r="F121" s="288">
        <v>71.683333333333337</v>
      </c>
      <c r="G121" s="289">
        <v>70.866666666666674</v>
      </c>
      <c r="H121" s="289">
        <v>69.38333333333334</v>
      </c>
      <c r="I121" s="289">
        <v>68.566666666666677</v>
      </c>
      <c r="J121" s="289">
        <v>73.166666666666671</v>
      </c>
      <c r="K121" s="289">
        <v>73.983333333333334</v>
      </c>
      <c r="L121" s="289">
        <v>75.466666666666669</v>
      </c>
      <c r="M121" s="276">
        <v>72.5</v>
      </c>
      <c r="N121" s="276">
        <v>70.2</v>
      </c>
      <c r="O121" s="291">
        <v>92480000</v>
      </c>
      <c r="P121" s="292">
        <v>-1.090909090909091E-2</v>
      </c>
    </row>
    <row r="122" spans="1:16" ht="15">
      <c r="A122" s="254">
        <v>112</v>
      </c>
      <c r="B122" s="343" t="s">
        <v>39</v>
      </c>
      <c r="C122" s="436" t="s">
        <v>256</v>
      </c>
      <c r="D122" s="437">
        <v>44371</v>
      </c>
      <c r="E122" s="288">
        <v>4699.8999999999996</v>
      </c>
      <c r="F122" s="288">
        <v>4706.9333333333334</v>
      </c>
      <c r="G122" s="289">
        <v>4676.2666666666664</v>
      </c>
      <c r="H122" s="289">
        <v>4652.6333333333332</v>
      </c>
      <c r="I122" s="289">
        <v>4621.9666666666662</v>
      </c>
      <c r="J122" s="289">
        <v>4730.5666666666666</v>
      </c>
      <c r="K122" s="289">
        <v>4761.2333333333327</v>
      </c>
      <c r="L122" s="289">
        <v>4784.8666666666668</v>
      </c>
      <c r="M122" s="276">
        <v>4737.6000000000004</v>
      </c>
      <c r="N122" s="276">
        <v>4683.3</v>
      </c>
      <c r="O122" s="291">
        <v>1368875</v>
      </c>
      <c r="P122" s="292">
        <v>-2.6411657559198545E-3</v>
      </c>
    </row>
    <row r="123" spans="1:16" ht="15">
      <c r="A123" s="254">
        <v>113</v>
      </c>
      <c r="B123" s="343" t="s">
        <v>835</v>
      </c>
      <c r="C123" s="436" t="s">
        <v>450</v>
      </c>
      <c r="D123" s="437">
        <v>44371</v>
      </c>
      <c r="E123" s="288">
        <v>3362.55</v>
      </c>
      <c r="F123" s="288">
        <v>3381.4166666666665</v>
      </c>
      <c r="G123" s="289">
        <v>3337.3833333333332</v>
      </c>
      <c r="H123" s="289">
        <v>3312.2166666666667</v>
      </c>
      <c r="I123" s="289">
        <v>3268.1833333333334</v>
      </c>
      <c r="J123" s="289">
        <v>3406.583333333333</v>
      </c>
      <c r="K123" s="289">
        <v>3450.6166666666668</v>
      </c>
      <c r="L123" s="289">
        <v>3475.7833333333328</v>
      </c>
      <c r="M123" s="276">
        <v>3425.45</v>
      </c>
      <c r="N123" s="276">
        <v>3356.25</v>
      </c>
      <c r="O123" s="291">
        <v>351450</v>
      </c>
      <c r="P123" s="292">
        <v>5.1144010767160158E-2</v>
      </c>
    </row>
    <row r="124" spans="1:16" ht="15">
      <c r="A124" s="254">
        <v>114</v>
      </c>
      <c r="B124" s="343" t="s">
        <v>49</v>
      </c>
      <c r="C124" s="436" t="s">
        <v>151</v>
      </c>
      <c r="D124" s="437">
        <v>44371</v>
      </c>
      <c r="E124" s="288">
        <v>17606.75</v>
      </c>
      <c r="F124" s="288">
        <v>17565.05</v>
      </c>
      <c r="G124" s="289">
        <v>17482.449999999997</v>
      </c>
      <c r="H124" s="289">
        <v>17358.149999999998</v>
      </c>
      <c r="I124" s="289">
        <v>17275.549999999996</v>
      </c>
      <c r="J124" s="289">
        <v>17689.349999999999</v>
      </c>
      <c r="K124" s="289">
        <v>17771.949999999997</v>
      </c>
      <c r="L124" s="289">
        <v>17896.25</v>
      </c>
      <c r="M124" s="276">
        <v>17647.650000000001</v>
      </c>
      <c r="N124" s="276">
        <v>17440.75</v>
      </c>
      <c r="O124" s="291">
        <v>224700</v>
      </c>
      <c r="P124" s="292">
        <v>2.0204313280363224E-2</v>
      </c>
    </row>
    <row r="125" spans="1:16" ht="15">
      <c r="A125" s="254">
        <v>115</v>
      </c>
      <c r="B125" s="343" t="s">
        <v>111</v>
      </c>
      <c r="C125" s="436" t="s">
        <v>152</v>
      </c>
      <c r="D125" s="437">
        <v>44371</v>
      </c>
      <c r="E125" s="288">
        <v>184.8</v>
      </c>
      <c r="F125" s="288">
        <v>183.31666666666669</v>
      </c>
      <c r="G125" s="289">
        <v>180.93333333333339</v>
      </c>
      <c r="H125" s="289">
        <v>177.06666666666669</v>
      </c>
      <c r="I125" s="289">
        <v>174.68333333333339</v>
      </c>
      <c r="J125" s="289">
        <v>187.18333333333339</v>
      </c>
      <c r="K125" s="289">
        <v>189.56666666666666</v>
      </c>
      <c r="L125" s="289">
        <v>193.43333333333339</v>
      </c>
      <c r="M125" s="276">
        <v>185.7</v>
      </c>
      <c r="N125" s="276">
        <v>179.45</v>
      </c>
      <c r="O125" s="291">
        <v>86617600</v>
      </c>
      <c r="P125" s="292">
        <v>1.3086748687406943E-2</v>
      </c>
    </row>
    <row r="126" spans="1:16" ht="15">
      <c r="A126" s="254">
        <v>116</v>
      </c>
      <c r="B126" s="343" t="s">
        <v>42</v>
      </c>
      <c r="C126" s="436" t="s">
        <v>153</v>
      </c>
      <c r="D126" s="437">
        <v>44371</v>
      </c>
      <c r="E126" s="288">
        <v>118.85</v>
      </c>
      <c r="F126" s="288">
        <v>118.81666666666666</v>
      </c>
      <c r="G126" s="289">
        <v>117.78333333333333</v>
      </c>
      <c r="H126" s="289">
        <v>116.71666666666667</v>
      </c>
      <c r="I126" s="289">
        <v>115.68333333333334</v>
      </c>
      <c r="J126" s="289">
        <v>119.88333333333333</v>
      </c>
      <c r="K126" s="289">
        <v>120.91666666666666</v>
      </c>
      <c r="L126" s="289">
        <v>121.98333333333332</v>
      </c>
      <c r="M126" s="276">
        <v>119.85</v>
      </c>
      <c r="N126" s="276">
        <v>117.75</v>
      </c>
      <c r="O126" s="291">
        <v>75154500</v>
      </c>
      <c r="P126" s="292">
        <v>-2.2536881903773447E-2</v>
      </c>
    </row>
    <row r="127" spans="1:16" ht="15">
      <c r="A127" s="254">
        <v>117</v>
      </c>
      <c r="B127" s="343" t="s">
        <v>72</v>
      </c>
      <c r="C127" s="436" t="s">
        <v>155</v>
      </c>
      <c r="D127" s="437">
        <v>44371</v>
      </c>
      <c r="E127" s="288">
        <v>123.7</v>
      </c>
      <c r="F127" s="288">
        <v>124.40000000000002</v>
      </c>
      <c r="G127" s="289">
        <v>121.95000000000005</v>
      </c>
      <c r="H127" s="289">
        <v>120.20000000000003</v>
      </c>
      <c r="I127" s="289">
        <v>117.75000000000006</v>
      </c>
      <c r="J127" s="289">
        <v>126.15000000000003</v>
      </c>
      <c r="K127" s="289">
        <v>128.6</v>
      </c>
      <c r="L127" s="289">
        <v>130.35000000000002</v>
      </c>
      <c r="M127" s="276">
        <v>126.85</v>
      </c>
      <c r="N127" s="276">
        <v>122.65</v>
      </c>
      <c r="O127" s="291">
        <v>66474100</v>
      </c>
      <c r="P127" s="292">
        <v>-3.4015889000783263E-2</v>
      </c>
    </row>
    <row r="128" spans="1:16" ht="15">
      <c r="A128" s="254">
        <v>118</v>
      </c>
      <c r="B128" s="343" t="s">
        <v>78</v>
      </c>
      <c r="C128" s="436" t="s">
        <v>156</v>
      </c>
      <c r="D128" s="437">
        <v>44371</v>
      </c>
      <c r="E128" s="288">
        <v>30194.75</v>
      </c>
      <c r="F128" s="288">
        <v>30241.616666666669</v>
      </c>
      <c r="G128" s="289">
        <v>29973.283333333336</v>
      </c>
      <c r="H128" s="289">
        <v>29751.816666666669</v>
      </c>
      <c r="I128" s="289">
        <v>29483.483333333337</v>
      </c>
      <c r="J128" s="289">
        <v>30463.083333333336</v>
      </c>
      <c r="K128" s="289">
        <v>30731.416666666664</v>
      </c>
      <c r="L128" s="289">
        <v>30952.883333333335</v>
      </c>
      <c r="M128" s="276">
        <v>30509.95</v>
      </c>
      <c r="N128" s="276">
        <v>30020.15</v>
      </c>
      <c r="O128" s="291">
        <v>88230</v>
      </c>
      <c r="P128" s="292">
        <v>2.9401470073503674E-2</v>
      </c>
    </row>
    <row r="129" spans="1:16" ht="15">
      <c r="A129" s="254">
        <v>119</v>
      </c>
      <c r="B129" s="363" t="s">
        <v>51</v>
      </c>
      <c r="C129" s="436" t="s">
        <v>157</v>
      </c>
      <c r="D129" s="437">
        <v>44371</v>
      </c>
      <c r="E129" s="288">
        <v>2258.25</v>
      </c>
      <c r="F129" s="288">
        <v>2261.1</v>
      </c>
      <c r="G129" s="289">
        <v>2184.1999999999998</v>
      </c>
      <c r="H129" s="289">
        <v>2110.15</v>
      </c>
      <c r="I129" s="289">
        <v>2033.25</v>
      </c>
      <c r="J129" s="289">
        <v>2335.1499999999996</v>
      </c>
      <c r="K129" s="289">
        <v>2412.0500000000002</v>
      </c>
      <c r="L129" s="289">
        <v>2486.0999999999995</v>
      </c>
      <c r="M129" s="276">
        <v>2338</v>
      </c>
      <c r="N129" s="276">
        <v>2187.0500000000002</v>
      </c>
      <c r="O129" s="291">
        <v>3553825</v>
      </c>
      <c r="P129" s="292">
        <v>1.787964713295526E-2</v>
      </c>
    </row>
    <row r="130" spans="1:16" ht="15">
      <c r="A130" s="254">
        <v>120</v>
      </c>
      <c r="B130" s="343" t="s">
        <v>72</v>
      </c>
      <c r="C130" s="436" t="s">
        <v>158</v>
      </c>
      <c r="D130" s="437">
        <v>44371</v>
      </c>
      <c r="E130" s="288">
        <v>232.8</v>
      </c>
      <c r="F130" s="288">
        <v>232.33333333333334</v>
      </c>
      <c r="G130" s="289">
        <v>230.91666666666669</v>
      </c>
      <c r="H130" s="289">
        <v>229.03333333333333</v>
      </c>
      <c r="I130" s="289">
        <v>227.61666666666667</v>
      </c>
      <c r="J130" s="289">
        <v>234.2166666666667</v>
      </c>
      <c r="K130" s="289">
        <v>235.63333333333338</v>
      </c>
      <c r="L130" s="289">
        <v>237.51666666666671</v>
      </c>
      <c r="M130" s="276">
        <v>233.75</v>
      </c>
      <c r="N130" s="276">
        <v>230.45</v>
      </c>
      <c r="O130" s="291">
        <v>30120000</v>
      </c>
      <c r="P130" s="292">
        <v>3.69889033290013E-3</v>
      </c>
    </row>
    <row r="131" spans="1:16" ht="15">
      <c r="A131" s="254">
        <v>121</v>
      </c>
      <c r="B131" s="343" t="s">
        <v>56</v>
      </c>
      <c r="C131" s="436" t="s">
        <v>159</v>
      </c>
      <c r="D131" s="437">
        <v>44371</v>
      </c>
      <c r="E131" s="288">
        <v>130.69999999999999</v>
      </c>
      <c r="F131" s="288">
        <v>131.15</v>
      </c>
      <c r="G131" s="289">
        <v>129.4</v>
      </c>
      <c r="H131" s="289">
        <v>128.1</v>
      </c>
      <c r="I131" s="289">
        <v>126.35</v>
      </c>
      <c r="J131" s="289">
        <v>132.45000000000002</v>
      </c>
      <c r="K131" s="289">
        <v>134.20000000000002</v>
      </c>
      <c r="L131" s="289">
        <v>135.50000000000003</v>
      </c>
      <c r="M131" s="276">
        <v>132.9</v>
      </c>
      <c r="N131" s="276">
        <v>129.85</v>
      </c>
      <c r="O131" s="291">
        <v>39252200</v>
      </c>
      <c r="P131" s="292">
        <v>-5.1535580524344572E-2</v>
      </c>
    </row>
    <row r="132" spans="1:16" ht="15">
      <c r="A132" s="254">
        <v>122</v>
      </c>
      <c r="B132" s="343" t="s">
        <v>51</v>
      </c>
      <c r="C132" s="436" t="s">
        <v>269</v>
      </c>
      <c r="D132" s="437">
        <v>44371</v>
      </c>
      <c r="E132" s="288">
        <v>5562.75</v>
      </c>
      <c r="F132" s="288">
        <v>5594.6500000000005</v>
      </c>
      <c r="G132" s="289">
        <v>5505.7000000000007</v>
      </c>
      <c r="H132" s="289">
        <v>5448.6500000000005</v>
      </c>
      <c r="I132" s="289">
        <v>5359.7000000000007</v>
      </c>
      <c r="J132" s="289">
        <v>5651.7000000000007</v>
      </c>
      <c r="K132" s="289">
        <v>5740.65</v>
      </c>
      <c r="L132" s="289">
        <v>5797.7000000000007</v>
      </c>
      <c r="M132" s="276">
        <v>5683.6</v>
      </c>
      <c r="N132" s="276">
        <v>5537.6</v>
      </c>
      <c r="O132" s="291">
        <v>393750</v>
      </c>
      <c r="P132" s="292">
        <v>4.9300466355762823E-2</v>
      </c>
    </row>
    <row r="133" spans="1:16" ht="15">
      <c r="A133" s="254">
        <v>123</v>
      </c>
      <c r="B133" s="343" t="s">
        <v>49</v>
      </c>
      <c r="C133" s="436" t="s">
        <v>160</v>
      </c>
      <c r="D133" s="437">
        <v>44371</v>
      </c>
      <c r="E133" s="288">
        <v>2120.1</v>
      </c>
      <c r="F133" s="288">
        <v>2131.1999999999998</v>
      </c>
      <c r="G133" s="289">
        <v>2099.9499999999998</v>
      </c>
      <c r="H133" s="289">
        <v>2079.8000000000002</v>
      </c>
      <c r="I133" s="289">
        <v>2048.5500000000002</v>
      </c>
      <c r="J133" s="289">
        <v>2151.3499999999995</v>
      </c>
      <c r="K133" s="289">
        <v>2182.5999999999995</v>
      </c>
      <c r="L133" s="289">
        <v>2202.7499999999991</v>
      </c>
      <c r="M133" s="276">
        <v>2162.4499999999998</v>
      </c>
      <c r="N133" s="276">
        <v>2111.0500000000002</v>
      </c>
      <c r="O133" s="291">
        <v>2979500</v>
      </c>
      <c r="P133" s="292">
        <v>0.13938814531548757</v>
      </c>
    </row>
    <row r="134" spans="1:16" ht="15">
      <c r="A134" s="254">
        <v>124</v>
      </c>
      <c r="B134" s="343" t="s">
        <v>835</v>
      </c>
      <c r="C134" s="436" t="s">
        <v>267</v>
      </c>
      <c r="D134" s="437">
        <v>44371</v>
      </c>
      <c r="E134" s="288">
        <v>2843.9</v>
      </c>
      <c r="F134" s="288">
        <v>2851.6</v>
      </c>
      <c r="G134" s="289">
        <v>2815.35</v>
      </c>
      <c r="H134" s="289">
        <v>2786.8</v>
      </c>
      <c r="I134" s="289">
        <v>2750.55</v>
      </c>
      <c r="J134" s="289">
        <v>2880.1499999999996</v>
      </c>
      <c r="K134" s="289">
        <v>2916.3999999999996</v>
      </c>
      <c r="L134" s="289">
        <v>2944.9499999999994</v>
      </c>
      <c r="M134" s="276">
        <v>2887.85</v>
      </c>
      <c r="N134" s="276">
        <v>2823.05</v>
      </c>
      <c r="O134" s="291">
        <v>652500</v>
      </c>
      <c r="P134" s="292">
        <v>-9.4876660341555973E-3</v>
      </c>
    </row>
    <row r="135" spans="1:16" ht="15">
      <c r="A135" s="254">
        <v>125</v>
      </c>
      <c r="B135" s="343" t="s">
        <v>53</v>
      </c>
      <c r="C135" s="436" t="s">
        <v>161</v>
      </c>
      <c r="D135" s="437">
        <v>44371</v>
      </c>
      <c r="E135" s="288">
        <v>42.2</v>
      </c>
      <c r="F135" s="288">
        <v>42.433333333333337</v>
      </c>
      <c r="G135" s="289">
        <v>41.666666666666671</v>
      </c>
      <c r="H135" s="289">
        <v>41.133333333333333</v>
      </c>
      <c r="I135" s="289">
        <v>40.366666666666667</v>
      </c>
      <c r="J135" s="289">
        <v>42.966666666666676</v>
      </c>
      <c r="K135" s="289">
        <v>43.733333333333341</v>
      </c>
      <c r="L135" s="289">
        <v>44.26666666666668</v>
      </c>
      <c r="M135" s="276">
        <v>43.2</v>
      </c>
      <c r="N135" s="276">
        <v>41.9</v>
      </c>
      <c r="O135" s="291">
        <v>332752000</v>
      </c>
      <c r="P135" s="292">
        <v>1.4685792349726777E-2</v>
      </c>
    </row>
    <row r="136" spans="1:16" ht="15">
      <c r="A136" s="254">
        <v>126</v>
      </c>
      <c r="B136" s="343" t="s">
        <v>42</v>
      </c>
      <c r="C136" s="436" t="s">
        <v>162</v>
      </c>
      <c r="D136" s="437">
        <v>44371</v>
      </c>
      <c r="E136" s="288">
        <v>246.45</v>
      </c>
      <c r="F136" s="288">
        <v>246.23333333333335</v>
      </c>
      <c r="G136" s="289">
        <v>244.4666666666667</v>
      </c>
      <c r="H136" s="289">
        <v>242.48333333333335</v>
      </c>
      <c r="I136" s="289">
        <v>240.7166666666667</v>
      </c>
      <c r="J136" s="289">
        <v>248.2166666666667</v>
      </c>
      <c r="K136" s="289">
        <v>249.98333333333335</v>
      </c>
      <c r="L136" s="289">
        <v>251.9666666666667</v>
      </c>
      <c r="M136" s="276">
        <v>248</v>
      </c>
      <c r="N136" s="276">
        <v>244.25</v>
      </c>
      <c r="O136" s="291">
        <v>18796000</v>
      </c>
      <c r="P136" s="292">
        <v>-3.0734323432343235E-2</v>
      </c>
    </row>
    <row r="137" spans="1:16" ht="15">
      <c r="A137" s="254">
        <v>127</v>
      </c>
      <c r="B137" s="343" t="s">
        <v>88</v>
      </c>
      <c r="C137" s="436" t="s">
        <v>163</v>
      </c>
      <c r="D137" s="437">
        <v>44371</v>
      </c>
      <c r="E137" s="288">
        <v>1436.95</v>
      </c>
      <c r="F137" s="288">
        <v>1439.6833333333334</v>
      </c>
      <c r="G137" s="289">
        <v>1425.7666666666669</v>
      </c>
      <c r="H137" s="289">
        <v>1414.5833333333335</v>
      </c>
      <c r="I137" s="289">
        <v>1400.666666666667</v>
      </c>
      <c r="J137" s="289">
        <v>1450.8666666666668</v>
      </c>
      <c r="K137" s="289">
        <v>1464.7833333333333</v>
      </c>
      <c r="L137" s="289">
        <v>1475.9666666666667</v>
      </c>
      <c r="M137" s="276">
        <v>1453.6</v>
      </c>
      <c r="N137" s="276">
        <v>1428.5</v>
      </c>
      <c r="O137" s="291">
        <v>1589742</v>
      </c>
      <c r="P137" s="292">
        <v>-3.8167938931297711E-2</v>
      </c>
    </row>
    <row r="138" spans="1:16" ht="15">
      <c r="A138" s="254">
        <v>128</v>
      </c>
      <c r="B138" s="343" t="s">
        <v>37</v>
      </c>
      <c r="C138" s="436" t="s">
        <v>164</v>
      </c>
      <c r="D138" s="437">
        <v>44371</v>
      </c>
      <c r="E138" s="288">
        <v>989.75</v>
      </c>
      <c r="F138" s="288">
        <v>993.85</v>
      </c>
      <c r="G138" s="289">
        <v>981.7</v>
      </c>
      <c r="H138" s="289">
        <v>973.65</v>
      </c>
      <c r="I138" s="289">
        <v>961.5</v>
      </c>
      <c r="J138" s="289">
        <v>1001.9000000000001</v>
      </c>
      <c r="K138" s="289">
        <v>1014.05</v>
      </c>
      <c r="L138" s="289">
        <v>1022.1000000000001</v>
      </c>
      <c r="M138" s="276">
        <v>1006</v>
      </c>
      <c r="N138" s="276">
        <v>985.8</v>
      </c>
      <c r="O138" s="291">
        <v>1776500</v>
      </c>
      <c r="P138" s="292">
        <v>-1.4150943396226415E-2</v>
      </c>
    </row>
    <row r="139" spans="1:16" ht="15">
      <c r="A139" s="254">
        <v>129</v>
      </c>
      <c r="B139" s="343" t="s">
        <v>53</v>
      </c>
      <c r="C139" s="436" t="s">
        <v>165</v>
      </c>
      <c r="D139" s="437">
        <v>44371</v>
      </c>
      <c r="E139" s="288">
        <v>219.3</v>
      </c>
      <c r="F139" s="288">
        <v>220</v>
      </c>
      <c r="G139" s="289">
        <v>216.9</v>
      </c>
      <c r="H139" s="289">
        <v>214.5</v>
      </c>
      <c r="I139" s="289">
        <v>211.4</v>
      </c>
      <c r="J139" s="289">
        <v>222.4</v>
      </c>
      <c r="K139" s="289">
        <v>225.50000000000003</v>
      </c>
      <c r="L139" s="289">
        <v>227.9</v>
      </c>
      <c r="M139" s="276">
        <v>223.1</v>
      </c>
      <c r="N139" s="276">
        <v>217.6</v>
      </c>
      <c r="O139" s="291">
        <v>23771300</v>
      </c>
      <c r="P139" s="292">
        <v>-6.9685620247418006E-2</v>
      </c>
    </row>
    <row r="140" spans="1:16" ht="15">
      <c r="A140" s="254">
        <v>130</v>
      </c>
      <c r="B140" s="343" t="s">
        <v>42</v>
      </c>
      <c r="C140" s="436" t="s">
        <v>166</v>
      </c>
      <c r="D140" s="437">
        <v>44371</v>
      </c>
      <c r="E140" s="288">
        <v>162.19999999999999</v>
      </c>
      <c r="F140" s="288">
        <v>162.9</v>
      </c>
      <c r="G140" s="289">
        <v>160.9</v>
      </c>
      <c r="H140" s="289">
        <v>159.6</v>
      </c>
      <c r="I140" s="289">
        <v>157.6</v>
      </c>
      <c r="J140" s="289">
        <v>164.20000000000002</v>
      </c>
      <c r="K140" s="289">
        <v>166.20000000000002</v>
      </c>
      <c r="L140" s="289">
        <v>167.50000000000003</v>
      </c>
      <c r="M140" s="276">
        <v>164.9</v>
      </c>
      <c r="N140" s="276">
        <v>161.6</v>
      </c>
      <c r="O140" s="291">
        <v>20076000</v>
      </c>
      <c r="P140" s="292">
        <v>3.623412821306906E-2</v>
      </c>
    </row>
    <row r="141" spans="1:16" ht="15">
      <c r="A141" s="254">
        <v>131</v>
      </c>
      <c r="B141" s="343" t="s">
        <v>72</v>
      </c>
      <c r="C141" s="436" t="s">
        <v>167</v>
      </c>
      <c r="D141" s="437">
        <v>44371</v>
      </c>
      <c r="E141" s="288">
        <v>2218.35</v>
      </c>
      <c r="F141" s="288">
        <v>2212.9333333333334</v>
      </c>
      <c r="G141" s="289">
        <v>2190.8666666666668</v>
      </c>
      <c r="H141" s="289">
        <v>2163.3833333333332</v>
      </c>
      <c r="I141" s="289">
        <v>2141.3166666666666</v>
      </c>
      <c r="J141" s="289">
        <v>2240.416666666667</v>
      </c>
      <c r="K141" s="289">
        <v>2262.4833333333336</v>
      </c>
      <c r="L141" s="289">
        <v>2289.9666666666672</v>
      </c>
      <c r="M141" s="276">
        <v>2235</v>
      </c>
      <c r="N141" s="276">
        <v>2185.4499999999998</v>
      </c>
      <c r="O141" s="291">
        <v>33537500</v>
      </c>
      <c r="P141" s="292">
        <v>2.6090149075639252E-2</v>
      </c>
    </row>
    <row r="142" spans="1:16" ht="15">
      <c r="A142" s="254">
        <v>132</v>
      </c>
      <c r="B142" s="343" t="s">
        <v>111</v>
      </c>
      <c r="C142" s="436" t="s">
        <v>168</v>
      </c>
      <c r="D142" s="437">
        <v>44371</v>
      </c>
      <c r="E142" s="288">
        <v>135.69999999999999</v>
      </c>
      <c r="F142" s="288">
        <v>134.03333333333333</v>
      </c>
      <c r="G142" s="289">
        <v>131.76666666666665</v>
      </c>
      <c r="H142" s="289">
        <v>127.83333333333331</v>
      </c>
      <c r="I142" s="289">
        <v>125.56666666666663</v>
      </c>
      <c r="J142" s="289">
        <v>137.96666666666667</v>
      </c>
      <c r="K142" s="289">
        <v>140.23333333333338</v>
      </c>
      <c r="L142" s="289">
        <v>144.16666666666669</v>
      </c>
      <c r="M142" s="276">
        <v>136.30000000000001</v>
      </c>
      <c r="N142" s="276">
        <v>130.1</v>
      </c>
      <c r="O142" s="291">
        <v>168872000</v>
      </c>
      <c r="P142" s="292">
        <v>8.4299133829449799E-2</v>
      </c>
    </row>
    <row r="143" spans="1:16" ht="15">
      <c r="A143" s="254">
        <v>133</v>
      </c>
      <c r="B143" s="343" t="s">
        <v>56</v>
      </c>
      <c r="C143" s="436" t="s">
        <v>274</v>
      </c>
      <c r="D143" s="437">
        <v>44371</v>
      </c>
      <c r="E143" s="288">
        <v>992.3</v>
      </c>
      <c r="F143" s="288">
        <v>994.11666666666667</v>
      </c>
      <c r="G143" s="289">
        <v>984.93333333333339</v>
      </c>
      <c r="H143" s="289">
        <v>977.56666666666672</v>
      </c>
      <c r="I143" s="289">
        <v>968.38333333333344</v>
      </c>
      <c r="J143" s="289">
        <v>1001.4833333333333</v>
      </c>
      <c r="K143" s="289">
        <v>1010.6666666666665</v>
      </c>
      <c r="L143" s="289">
        <v>1018.0333333333333</v>
      </c>
      <c r="M143" s="276">
        <v>1003.3</v>
      </c>
      <c r="N143" s="276">
        <v>986.75</v>
      </c>
      <c r="O143" s="291">
        <v>5946750</v>
      </c>
      <c r="P143" s="292">
        <v>1.0192381195056695E-2</v>
      </c>
    </row>
    <row r="144" spans="1:16" ht="15">
      <c r="A144" s="254">
        <v>134</v>
      </c>
      <c r="B144" s="343" t="s">
        <v>53</v>
      </c>
      <c r="C144" s="436" t="s">
        <v>169</v>
      </c>
      <c r="D144" s="437">
        <v>44371</v>
      </c>
      <c r="E144" s="288">
        <v>430.25</v>
      </c>
      <c r="F144" s="288">
        <v>430.73333333333329</v>
      </c>
      <c r="G144" s="289">
        <v>425.41666666666657</v>
      </c>
      <c r="H144" s="289">
        <v>420.58333333333326</v>
      </c>
      <c r="I144" s="289">
        <v>415.26666666666654</v>
      </c>
      <c r="J144" s="289">
        <v>435.56666666666661</v>
      </c>
      <c r="K144" s="289">
        <v>440.88333333333333</v>
      </c>
      <c r="L144" s="289">
        <v>445.71666666666664</v>
      </c>
      <c r="M144" s="276">
        <v>436.05</v>
      </c>
      <c r="N144" s="276">
        <v>425.9</v>
      </c>
      <c r="O144" s="291">
        <v>83398500</v>
      </c>
      <c r="P144" s="292">
        <v>9.5692911098198725E-3</v>
      </c>
    </row>
    <row r="145" spans="1:16" ht="15">
      <c r="A145" s="254">
        <v>135</v>
      </c>
      <c r="B145" s="343" t="s">
        <v>37</v>
      </c>
      <c r="C145" s="436" t="s">
        <v>170</v>
      </c>
      <c r="D145" s="437">
        <v>44371</v>
      </c>
      <c r="E145" s="288">
        <v>28144.9</v>
      </c>
      <c r="F145" s="288">
        <v>28271.733333333334</v>
      </c>
      <c r="G145" s="289">
        <v>27948.166666666668</v>
      </c>
      <c r="H145" s="289">
        <v>27751.433333333334</v>
      </c>
      <c r="I145" s="289">
        <v>27427.866666666669</v>
      </c>
      <c r="J145" s="289">
        <v>28468.466666666667</v>
      </c>
      <c r="K145" s="289">
        <v>28792.033333333333</v>
      </c>
      <c r="L145" s="289">
        <v>28988.766666666666</v>
      </c>
      <c r="M145" s="276">
        <v>28595.3</v>
      </c>
      <c r="N145" s="276">
        <v>28075</v>
      </c>
      <c r="O145" s="291">
        <v>140500</v>
      </c>
      <c r="P145" s="292">
        <v>3.0814380044020543E-2</v>
      </c>
    </row>
    <row r="146" spans="1:16" ht="15">
      <c r="A146" s="254">
        <v>136</v>
      </c>
      <c r="B146" s="343" t="s">
        <v>63</v>
      </c>
      <c r="C146" s="436" t="s">
        <v>171</v>
      </c>
      <c r="D146" s="437">
        <v>44371</v>
      </c>
      <c r="E146" s="288">
        <v>2107.4</v>
      </c>
      <c r="F146" s="288">
        <v>2113.7999999999997</v>
      </c>
      <c r="G146" s="289">
        <v>2094.5999999999995</v>
      </c>
      <c r="H146" s="289">
        <v>2081.7999999999997</v>
      </c>
      <c r="I146" s="289">
        <v>2062.5999999999995</v>
      </c>
      <c r="J146" s="289">
        <v>2126.5999999999995</v>
      </c>
      <c r="K146" s="289">
        <v>2145.7999999999993</v>
      </c>
      <c r="L146" s="289">
        <v>2158.5999999999995</v>
      </c>
      <c r="M146" s="276">
        <v>2133</v>
      </c>
      <c r="N146" s="276">
        <v>2101</v>
      </c>
      <c r="O146" s="291">
        <v>991375</v>
      </c>
      <c r="P146" s="292">
        <v>1.1220196353436185E-2</v>
      </c>
    </row>
    <row r="147" spans="1:16" ht="15">
      <c r="A147" s="254">
        <v>137</v>
      </c>
      <c r="B147" s="343" t="s">
        <v>78</v>
      </c>
      <c r="C147" s="436" t="s">
        <v>172</v>
      </c>
      <c r="D147" s="437">
        <v>44371</v>
      </c>
      <c r="E147" s="288">
        <v>7070.75</v>
      </c>
      <c r="F147" s="288">
        <v>7091.916666666667</v>
      </c>
      <c r="G147" s="289">
        <v>7013.8333333333339</v>
      </c>
      <c r="H147" s="289">
        <v>6956.916666666667</v>
      </c>
      <c r="I147" s="289">
        <v>6878.8333333333339</v>
      </c>
      <c r="J147" s="289">
        <v>7148.8333333333339</v>
      </c>
      <c r="K147" s="289">
        <v>7226.9166666666679</v>
      </c>
      <c r="L147" s="289">
        <v>7283.8333333333339</v>
      </c>
      <c r="M147" s="276">
        <v>7170</v>
      </c>
      <c r="N147" s="276">
        <v>7035</v>
      </c>
      <c r="O147" s="291">
        <v>307625</v>
      </c>
      <c r="P147" s="292">
        <v>-2.2248708780294002E-2</v>
      </c>
    </row>
    <row r="148" spans="1:16" ht="15">
      <c r="A148" s="254">
        <v>138</v>
      </c>
      <c r="B148" s="343" t="s">
        <v>56</v>
      </c>
      <c r="C148" s="436" t="s">
        <v>173</v>
      </c>
      <c r="D148" s="437">
        <v>44371</v>
      </c>
      <c r="E148" s="288">
        <v>1469.9</v>
      </c>
      <c r="F148" s="288">
        <v>1470.7833333333335</v>
      </c>
      <c r="G148" s="289">
        <v>1452.3166666666671</v>
      </c>
      <c r="H148" s="289">
        <v>1434.7333333333336</v>
      </c>
      <c r="I148" s="289">
        <v>1416.2666666666671</v>
      </c>
      <c r="J148" s="289">
        <v>1488.366666666667</v>
      </c>
      <c r="K148" s="289">
        <v>1506.8333333333337</v>
      </c>
      <c r="L148" s="289">
        <v>1524.416666666667</v>
      </c>
      <c r="M148" s="276">
        <v>1489.25</v>
      </c>
      <c r="N148" s="276">
        <v>1453.2</v>
      </c>
      <c r="O148" s="291">
        <v>4657200</v>
      </c>
      <c r="P148" s="292">
        <v>6.8315461777931508E-3</v>
      </c>
    </row>
    <row r="149" spans="1:16" ht="15">
      <c r="A149" s="254">
        <v>139</v>
      </c>
      <c r="B149" s="343" t="s">
        <v>51</v>
      </c>
      <c r="C149" s="436" t="s">
        <v>175</v>
      </c>
      <c r="D149" s="437">
        <v>44371</v>
      </c>
      <c r="E149" s="288">
        <v>684.35</v>
      </c>
      <c r="F149" s="288">
        <v>683.48333333333323</v>
      </c>
      <c r="G149" s="289">
        <v>678.06666666666649</v>
      </c>
      <c r="H149" s="289">
        <v>671.7833333333333</v>
      </c>
      <c r="I149" s="289">
        <v>666.36666666666656</v>
      </c>
      <c r="J149" s="289">
        <v>689.76666666666642</v>
      </c>
      <c r="K149" s="289">
        <v>695.18333333333317</v>
      </c>
      <c r="L149" s="289">
        <v>701.46666666666636</v>
      </c>
      <c r="M149" s="276">
        <v>688.9</v>
      </c>
      <c r="N149" s="276">
        <v>677.2</v>
      </c>
      <c r="O149" s="291">
        <v>37570400</v>
      </c>
      <c r="P149" s="292">
        <v>-6.331691783611656E-3</v>
      </c>
    </row>
    <row r="150" spans="1:16" ht="15">
      <c r="A150" s="254">
        <v>140</v>
      </c>
      <c r="B150" s="343" t="s">
        <v>88</v>
      </c>
      <c r="C150" s="436" t="s">
        <v>176</v>
      </c>
      <c r="D150" s="437">
        <v>44371</v>
      </c>
      <c r="E150" s="288">
        <v>531.54999999999995</v>
      </c>
      <c r="F150" s="288">
        <v>532.51666666666665</v>
      </c>
      <c r="G150" s="289">
        <v>524.0333333333333</v>
      </c>
      <c r="H150" s="289">
        <v>516.51666666666665</v>
      </c>
      <c r="I150" s="289">
        <v>508.0333333333333</v>
      </c>
      <c r="J150" s="289">
        <v>540.0333333333333</v>
      </c>
      <c r="K150" s="289">
        <v>548.51666666666665</v>
      </c>
      <c r="L150" s="289">
        <v>556.0333333333333</v>
      </c>
      <c r="M150" s="276">
        <v>541</v>
      </c>
      <c r="N150" s="276">
        <v>525</v>
      </c>
      <c r="O150" s="291">
        <v>13192500</v>
      </c>
      <c r="P150" s="292">
        <v>-2.0274033641528352E-2</v>
      </c>
    </row>
    <row r="151" spans="1:16" ht="15">
      <c r="A151" s="254">
        <v>141</v>
      </c>
      <c r="B151" s="343" t="s">
        <v>835</v>
      </c>
      <c r="C151" s="436" t="s">
        <v>177</v>
      </c>
      <c r="D151" s="437">
        <v>44371</v>
      </c>
      <c r="E151" s="288">
        <v>739.45</v>
      </c>
      <c r="F151" s="288">
        <v>740.18333333333339</v>
      </c>
      <c r="G151" s="289">
        <v>734.31666666666683</v>
      </c>
      <c r="H151" s="289">
        <v>729.18333333333339</v>
      </c>
      <c r="I151" s="289">
        <v>723.31666666666683</v>
      </c>
      <c r="J151" s="289">
        <v>745.31666666666683</v>
      </c>
      <c r="K151" s="289">
        <v>751.18333333333339</v>
      </c>
      <c r="L151" s="289">
        <v>756.31666666666683</v>
      </c>
      <c r="M151" s="276">
        <v>746.05</v>
      </c>
      <c r="N151" s="276">
        <v>735.05</v>
      </c>
      <c r="O151" s="291">
        <v>9036000</v>
      </c>
      <c r="P151" s="292">
        <v>1.8849096352145471E-3</v>
      </c>
    </row>
    <row r="152" spans="1:16" ht="15">
      <c r="A152" s="254">
        <v>142</v>
      </c>
      <c r="B152" s="343" t="s">
        <v>49</v>
      </c>
      <c r="C152" s="436" t="s">
        <v>804</v>
      </c>
      <c r="D152" s="437">
        <v>44371</v>
      </c>
      <c r="E152" s="288">
        <v>716.2</v>
      </c>
      <c r="F152" s="288">
        <v>715.33333333333337</v>
      </c>
      <c r="G152" s="289">
        <v>711.66666666666674</v>
      </c>
      <c r="H152" s="289">
        <v>707.13333333333333</v>
      </c>
      <c r="I152" s="289">
        <v>703.4666666666667</v>
      </c>
      <c r="J152" s="289">
        <v>719.86666666666679</v>
      </c>
      <c r="K152" s="289">
        <v>723.53333333333353</v>
      </c>
      <c r="L152" s="289">
        <v>728.06666666666683</v>
      </c>
      <c r="M152" s="276">
        <v>719</v>
      </c>
      <c r="N152" s="276">
        <v>710.8</v>
      </c>
      <c r="O152" s="291">
        <v>7361550</v>
      </c>
      <c r="P152" s="292">
        <v>-1.0883366588064575E-2</v>
      </c>
    </row>
    <row r="153" spans="1:16" ht="15">
      <c r="A153" s="254">
        <v>143</v>
      </c>
      <c r="B153" s="343" t="s">
        <v>43</v>
      </c>
      <c r="C153" s="436" t="s">
        <v>179</v>
      </c>
      <c r="D153" s="437">
        <v>44371</v>
      </c>
      <c r="E153" s="288">
        <v>351.05</v>
      </c>
      <c r="F153" s="288">
        <v>349.90000000000003</v>
      </c>
      <c r="G153" s="289">
        <v>346.15000000000009</v>
      </c>
      <c r="H153" s="289">
        <v>341.25000000000006</v>
      </c>
      <c r="I153" s="289">
        <v>337.50000000000011</v>
      </c>
      <c r="J153" s="289">
        <v>354.80000000000007</v>
      </c>
      <c r="K153" s="289">
        <v>358.54999999999995</v>
      </c>
      <c r="L153" s="289">
        <v>363.45000000000005</v>
      </c>
      <c r="M153" s="276">
        <v>353.65</v>
      </c>
      <c r="N153" s="276">
        <v>345</v>
      </c>
      <c r="O153" s="291">
        <v>88540950</v>
      </c>
      <c r="P153" s="292">
        <v>-1.1549475023862551E-2</v>
      </c>
    </row>
    <row r="154" spans="1:16" ht="15">
      <c r="A154" s="254">
        <v>144</v>
      </c>
      <c r="B154" s="343" t="s">
        <v>42</v>
      </c>
      <c r="C154" s="436" t="s">
        <v>181</v>
      </c>
      <c r="D154" s="437">
        <v>44371</v>
      </c>
      <c r="E154" s="288">
        <v>124.75</v>
      </c>
      <c r="F154" s="288">
        <v>125.13333333333333</v>
      </c>
      <c r="G154" s="289">
        <v>122.91666666666666</v>
      </c>
      <c r="H154" s="289">
        <v>121.08333333333333</v>
      </c>
      <c r="I154" s="289">
        <v>118.86666666666666</v>
      </c>
      <c r="J154" s="289">
        <v>126.96666666666665</v>
      </c>
      <c r="K154" s="289">
        <v>129.18333333333334</v>
      </c>
      <c r="L154" s="289">
        <v>131.01666666666665</v>
      </c>
      <c r="M154" s="276">
        <v>127.35</v>
      </c>
      <c r="N154" s="276">
        <v>123.3</v>
      </c>
      <c r="O154" s="291">
        <v>152313750</v>
      </c>
      <c r="P154" s="292">
        <v>2.3727429452862717E-2</v>
      </c>
    </row>
    <row r="155" spans="1:16" ht="15">
      <c r="A155" s="254">
        <v>145</v>
      </c>
      <c r="B155" s="343" t="s">
        <v>111</v>
      </c>
      <c r="C155" s="436" t="s">
        <v>182</v>
      </c>
      <c r="D155" s="437">
        <v>44371</v>
      </c>
      <c r="E155" s="288">
        <v>1139.8499999999999</v>
      </c>
      <c r="F155" s="288">
        <v>1125.2166666666665</v>
      </c>
      <c r="G155" s="289">
        <v>1106.133333333333</v>
      </c>
      <c r="H155" s="289">
        <v>1072.4166666666665</v>
      </c>
      <c r="I155" s="289">
        <v>1053.333333333333</v>
      </c>
      <c r="J155" s="289">
        <v>1158.9333333333329</v>
      </c>
      <c r="K155" s="289">
        <v>1178.0166666666664</v>
      </c>
      <c r="L155" s="289">
        <v>1211.7333333333329</v>
      </c>
      <c r="M155" s="276">
        <v>1144.3</v>
      </c>
      <c r="N155" s="276">
        <v>1091.5</v>
      </c>
      <c r="O155" s="291">
        <v>51493000</v>
      </c>
      <c r="P155" s="292">
        <v>3.7417587122185118E-2</v>
      </c>
    </row>
    <row r="156" spans="1:16" ht="15">
      <c r="A156" s="254">
        <v>146</v>
      </c>
      <c r="B156" s="343" t="s">
        <v>106</v>
      </c>
      <c r="C156" s="436" t="s">
        <v>183</v>
      </c>
      <c r="D156" s="437">
        <v>44371</v>
      </c>
      <c r="E156" s="288">
        <v>3278.1</v>
      </c>
      <c r="F156" s="288">
        <v>3270.7166666666667</v>
      </c>
      <c r="G156" s="289">
        <v>3225.7333333333336</v>
      </c>
      <c r="H156" s="289">
        <v>3173.3666666666668</v>
      </c>
      <c r="I156" s="289">
        <v>3128.3833333333337</v>
      </c>
      <c r="J156" s="289">
        <v>3323.0833333333335</v>
      </c>
      <c r="K156" s="289">
        <v>3368.0666666666662</v>
      </c>
      <c r="L156" s="289">
        <v>3420.4333333333334</v>
      </c>
      <c r="M156" s="276">
        <v>3315.7</v>
      </c>
      <c r="N156" s="276">
        <v>3218.35</v>
      </c>
      <c r="O156" s="291">
        <v>7782900</v>
      </c>
      <c r="P156" s="292">
        <v>3.714164119627036E-3</v>
      </c>
    </row>
    <row r="157" spans="1:16" ht="15">
      <c r="A157" s="254">
        <v>147</v>
      </c>
      <c r="B157" s="343" t="s">
        <v>106</v>
      </c>
      <c r="C157" s="436" t="s">
        <v>184</v>
      </c>
      <c r="D157" s="437">
        <v>44371</v>
      </c>
      <c r="E157" s="288">
        <v>1077.6500000000001</v>
      </c>
      <c r="F157" s="288">
        <v>1074.2666666666667</v>
      </c>
      <c r="G157" s="289">
        <v>1061.5333333333333</v>
      </c>
      <c r="H157" s="289">
        <v>1045.4166666666667</v>
      </c>
      <c r="I157" s="289">
        <v>1032.6833333333334</v>
      </c>
      <c r="J157" s="289">
        <v>1090.3833333333332</v>
      </c>
      <c r="K157" s="289">
        <v>1103.1166666666663</v>
      </c>
      <c r="L157" s="289">
        <v>1119.2333333333331</v>
      </c>
      <c r="M157" s="276">
        <v>1087</v>
      </c>
      <c r="N157" s="276">
        <v>1058.1500000000001</v>
      </c>
      <c r="O157" s="291">
        <v>11498400</v>
      </c>
      <c r="P157" s="292">
        <v>7.0435122605149975E-2</v>
      </c>
    </row>
    <row r="158" spans="1:16" ht="15">
      <c r="A158" s="254">
        <v>148</v>
      </c>
      <c r="B158" s="343" t="s">
        <v>49</v>
      </c>
      <c r="C158" s="436" t="s">
        <v>185</v>
      </c>
      <c r="D158" s="437">
        <v>44371</v>
      </c>
      <c r="E158" s="288">
        <v>1734.3</v>
      </c>
      <c r="F158" s="288">
        <v>1735.0666666666666</v>
      </c>
      <c r="G158" s="289">
        <v>1725.5333333333333</v>
      </c>
      <c r="H158" s="289">
        <v>1716.7666666666667</v>
      </c>
      <c r="I158" s="289">
        <v>1707.2333333333333</v>
      </c>
      <c r="J158" s="289">
        <v>1743.8333333333333</v>
      </c>
      <c r="K158" s="289">
        <v>1753.3666666666666</v>
      </c>
      <c r="L158" s="289">
        <v>1762.1333333333332</v>
      </c>
      <c r="M158" s="276">
        <v>1744.6</v>
      </c>
      <c r="N158" s="276">
        <v>1726.3</v>
      </c>
      <c r="O158" s="291">
        <v>4159875</v>
      </c>
      <c r="P158" s="292">
        <v>-1.7536090691701357E-2</v>
      </c>
    </row>
    <row r="159" spans="1:16" ht="15">
      <c r="A159" s="254">
        <v>149</v>
      </c>
      <c r="B159" s="343" t="s">
        <v>51</v>
      </c>
      <c r="C159" s="436" t="s">
        <v>186</v>
      </c>
      <c r="D159" s="437">
        <v>44371</v>
      </c>
      <c r="E159" s="288">
        <v>2867.7</v>
      </c>
      <c r="F159" s="288">
        <v>2871.4499999999994</v>
      </c>
      <c r="G159" s="289">
        <v>2839.5499999999988</v>
      </c>
      <c r="H159" s="289">
        <v>2811.3999999999996</v>
      </c>
      <c r="I159" s="289">
        <v>2779.4999999999991</v>
      </c>
      <c r="J159" s="289">
        <v>2899.5999999999985</v>
      </c>
      <c r="K159" s="289">
        <v>2931.4999999999991</v>
      </c>
      <c r="L159" s="289">
        <v>2959.6499999999983</v>
      </c>
      <c r="M159" s="276">
        <v>2903.35</v>
      </c>
      <c r="N159" s="276">
        <v>2843.3</v>
      </c>
      <c r="O159" s="291">
        <v>741500</v>
      </c>
      <c r="P159" s="292">
        <v>-3.826199740596628E-2</v>
      </c>
    </row>
    <row r="160" spans="1:16" ht="15">
      <c r="A160" s="254">
        <v>150</v>
      </c>
      <c r="B160" s="343" t="s">
        <v>42</v>
      </c>
      <c r="C160" s="436" t="s">
        <v>187</v>
      </c>
      <c r="D160" s="437">
        <v>44371</v>
      </c>
      <c r="E160" s="288">
        <v>461.3</v>
      </c>
      <c r="F160" s="288">
        <v>462.59999999999997</v>
      </c>
      <c r="G160" s="289">
        <v>456.19999999999993</v>
      </c>
      <c r="H160" s="289">
        <v>451.09999999999997</v>
      </c>
      <c r="I160" s="289">
        <v>444.69999999999993</v>
      </c>
      <c r="J160" s="289">
        <v>467.69999999999993</v>
      </c>
      <c r="K160" s="289">
        <v>474.09999999999991</v>
      </c>
      <c r="L160" s="289">
        <v>479.19999999999993</v>
      </c>
      <c r="M160" s="276">
        <v>469</v>
      </c>
      <c r="N160" s="276">
        <v>457.5</v>
      </c>
      <c r="O160" s="291">
        <v>4645500</v>
      </c>
      <c r="P160" s="292">
        <v>2.0092226613965744E-2</v>
      </c>
    </row>
    <row r="161" spans="1:16" ht="15">
      <c r="A161" s="254">
        <v>151</v>
      </c>
      <c r="B161" s="343" t="s">
        <v>39</v>
      </c>
      <c r="C161" s="436" t="s">
        <v>510</v>
      </c>
      <c r="D161" s="437">
        <v>44371</v>
      </c>
      <c r="E161" s="288">
        <v>875.7</v>
      </c>
      <c r="F161" s="288">
        <v>880.13333333333333</v>
      </c>
      <c r="G161" s="289">
        <v>864.56666666666661</v>
      </c>
      <c r="H161" s="289">
        <v>853.43333333333328</v>
      </c>
      <c r="I161" s="289">
        <v>837.86666666666656</v>
      </c>
      <c r="J161" s="289">
        <v>891.26666666666665</v>
      </c>
      <c r="K161" s="289">
        <v>906.83333333333348</v>
      </c>
      <c r="L161" s="289">
        <v>917.9666666666667</v>
      </c>
      <c r="M161" s="276">
        <v>895.7</v>
      </c>
      <c r="N161" s="276">
        <v>869</v>
      </c>
      <c r="O161" s="291">
        <v>922200</v>
      </c>
      <c r="P161" s="292">
        <v>1.1933174224343675E-2</v>
      </c>
    </row>
    <row r="162" spans="1:16" ht="15">
      <c r="A162" s="254">
        <v>152</v>
      </c>
      <c r="B162" s="343" t="s">
        <v>43</v>
      </c>
      <c r="C162" s="436" t="s">
        <v>188</v>
      </c>
      <c r="D162" s="437">
        <v>44371</v>
      </c>
      <c r="E162" s="288">
        <v>639.35</v>
      </c>
      <c r="F162" s="288">
        <v>639.6</v>
      </c>
      <c r="G162" s="289">
        <v>633.95000000000005</v>
      </c>
      <c r="H162" s="289">
        <v>628.55000000000007</v>
      </c>
      <c r="I162" s="289">
        <v>622.90000000000009</v>
      </c>
      <c r="J162" s="289">
        <v>645</v>
      </c>
      <c r="K162" s="289">
        <v>650.64999999999986</v>
      </c>
      <c r="L162" s="289">
        <v>656.05</v>
      </c>
      <c r="M162" s="276">
        <v>645.25</v>
      </c>
      <c r="N162" s="276">
        <v>634.20000000000005</v>
      </c>
      <c r="O162" s="291">
        <v>6452600</v>
      </c>
      <c r="P162" s="292">
        <v>9.6385542168674707E-3</v>
      </c>
    </row>
    <row r="163" spans="1:16" ht="15">
      <c r="A163" s="254">
        <v>153</v>
      </c>
      <c r="B163" s="343" t="s">
        <v>49</v>
      </c>
      <c r="C163" s="436" t="s">
        <v>189</v>
      </c>
      <c r="D163" s="437">
        <v>44371</v>
      </c>
      <c r="E163" s="288">
        <v>1379.55</v>
      </c>
      <c r="F163" s="288">
        <v>1386.4666666666665</v>
      </c>
      <c r="G163" s="289">
        <v>1363.083333333333</v>
      </c>
      <c r="H163" s="289">
        <v>1346.6166666666666</v>
      </c>
      <c r="I163" s="289">
        <v>1323.2333333333331</v>
      </c>
      <c r="J163" s="289">
        <v>1402.9333333333329</v>
      </c>
      <c r="K163" s="289">
        <v>1426.3166666666666</v>
      </c>
      <c r="L163" s="289">
        <v>1442.7833333333328</v>
      </c>
      <c r="M163" s="276">
        <v>1409.85</v>
      </c>
      <c r="N163" s="276">
        <v>1370</v>
      </c>
      <c r="O163" s="291">
        <v>1659000</v>
      </c>
      <c r="P163" s="292">
        <v>-7.7821011673151752E-2</v>
      </c>
    </row>
    <row r="164" spans="1:16" ht="15">
      <c r="A164" s="254">
        <v>154</v>
      </c>
      <c r="B164" s="343" t="s">
        <v>37</v>
      </c>
      <c r="C164" s="436" t="s">
        <v>191</v>
      </c>
      <c r="D164" s="437">
        <v>44371</v>
      </c>
      <c r="E164" s="288">
        <v>6676.15</v>
      </c>
      <c r="F164" s="288">
        <v>6699.7666666666664</v>
      </c>
      <c r="G164" s="289">
        <v>6626.5333333333328</v>
      </c>
      <c r="H164" s="289">
        <v>6576.9166666666661</v>
      </c>
      <c r="I164" s="289">
        <v>6503.6833333333325</v>
      </c>
      <c r="J164" s="289">
        <v>6749.3833333333332</v>
      </c>
      <c r="K164" s="289">
        <v>6822.6166666666668</v>
      </c>
      <c r="L164" s="289">
        <v>6872.2333333333336</v>
      </c>
      <c r="M164" s="276">
        <v>6773</v>
      </c>
      <c r="N164" s="276">
        <v>6650.15</v>
      </c>
      <c r="O164" s="291">
        <v>2145800</v>
      </c>
      <c r="P164" s="292">
        <v>-1.2153577018690728E-2</v>
      </c>
    </row>
    <row r="165" spans="1:16" ht="15">
      <c r="A165" s="254">
        <v>155</v>
      </c>
      <c r="B165" s="343" t="s">
        <v>835</v>
      </c>
      <c r="C165" s="436" t="s">
        <v>193</v>
      </c>
      <c r="D165" s="437">
        <v>44371</v>
      </c>
      <c r="E165" s="288">
        <v>838.8</v>
      </c>
      <c r="F165" s="288">
        <v>839.68333333333339</v>
      </c>
      <c r="G165" s="289">
        <v>831.76666666666677</v>
      </c>
      <c r="H165" s="289">
        <v>824.73333333333335</v>
      </c>
      <c r="I165" s="289">
        <v>816.81666666666672</v>
      </c>
      <c r="J165" s="289">
        <v>846.71666666666681</v>
      </c>
      <c r="K165" s="289">
        <v>854.63333333333333</v>
      </c>
      <c r="L165" s="289">
        <v>861.66666666666686</v>
      </c>
      <c r="M165" s="276">
        <v>847.6</v>
      </c>
      <c r="N165" s="276">
        <v>832.65</v>
      </c>
      <c r="O165" s="291">
        <v>18283200</v>
      </c>
      <c r="P165" s="292">
        <v>1.1580234481766526E-2</v>
      </c>
    </row>
    <row r="166" spans="1:16" ht="15">
      <c r="A166" s="254">
        <v>156</v>
      </c>
      <c r="B166" s="343" t="s">
        <v>111</v>
      </c>
      <c r="C166" s="436" t="s">
        <v>194</v>
      </c>
      <c r="D166" s="437">
        <v>44371</v>
      </c>
      <c r="E166" s="288">
        <v>277.5</v>
      </c>
      <c r="F166" s="288">
        <v>276.33333333333331</v>
      </c>
      <c r="G166" s="289">
        <v>272.81666666666661</v>
      </c>
      <c r="H166" s="289">
        <v>268.13333333333327</v>
      </c>
      <c r="I166" s="289">
        <v>264.61666666666656</v>
      </c>
      <c r="J166" s="289">
        <v>281.01666666666665</v>
      </c>
      <c r="K166" s="289">
        <v>284.53333333333342</v>
      </c>
      <c r="L166" s="289">
        <v>289.2166666666667</v>
      </c>
      <c r="M166" s="276">
        <v>279.85000000000002</v>
      </c>
      <c r="N166" s="276">
        <v>271.64999999999998</v>
      </c>
      <c r="O166" s="291">
        <v>122601900</v>
      </c>
      <c r="P166" s="292">
        <v>6.0721062618595829E-4</v>
      </c>
    </row>
    <row r="167" spans="1:16" ht="15">
      <c r="A167" s="254">
        <v>157</v>
      </c>
      <c r="B167" s="343" t="s">
        <v>63</v>
      </c>
      <c r="C167" s="436" t="s">
        <v>195</v>
      </c>
      <c r="D167" s="437">
        <v>44371</v>
      </c>
      <c r="E167" s="288">
        <v>1050.9000000000001</v>
      </c>
      <c r="F167" s="288">
        <v>1053.0666666666666</v>
      </c>
      <c r="G167" s="289">
        <v>1041.3333333333333</v>
      </c>
      <c r="H167" s="289">
        <v>1031.7666666666667</v>
      </c>
      <c r="I167" s="289">
        <v>1020.0333333333333</v>
      </c>
      <c r="J167" s="289">
        <v>1062.6333333333332</v>
      </c>
      <c r="K167" s="289">
        <v>1074.3666666666668</v>
      </c>
      <c r="L167" s="289">
        <v>1083.9333333333332</v>
      </c>
      <c r="M167" s="276">
        <v>1064.8</v>
      </c>
      <c r="N167" s="276">
        <v>1043.5</v>
      </c>
      <c r="O167" s="291">
        <v>2816000</v>
      </c>
      <c r="P167" s="292">
        <v>1.6239624684229521E-2</v>
      </c>
    </row>
    <row r="168" spans="1:16" ht="15">
      <c r="A168" s="254">
        <v>158</v>
      </c>
      <c r="B168" s="343" t="s">
        <v>106</v>
      </c>
      <c r="C168" s="436" t="s">
        <v>196</v>
      </c>
      <c r="D168" s="437">
        <v>44371</v>
      </c>
      <c r="E168" s="288">
        <v>556.79999999999995</v>
      </c>
      <c r="F168" s="288">
        <v>556.75</v>
      </c>
      <c r="G168" s="289">
        <v>552.54999999999995</v>
      </c>
      <c r="H168" s="289">
        <v>548.29999999999995</v>
      </c>
      <c r="I168" s="289">
        <v>544.09999999999991</v>
      </c>
      <c r="J168" s="289">
        <v>561</v>
      </c>
      <c r="K168" s="289">
        <v>565.20000000000005</v>
      </c>
      <c r="L168" s="289">
        <v>569.45000000000005</v>
      </c>
      <c r="M168" s="276">
        <v>560.95000000000005</v>
      </c>
      <c r="N168" s="276">
        <v>552.5</v>
      </c>
      <c r="O168" s="291">
        <v>30956800</v>
      </c>
      <c r="P168" s="292">
        <v>7.7083333333333335E-3</v>
      </c>
    </row>
    <row r="169" spans="1:16" ht="15">
      <c r="A169" s="254">
        <v>159</v>
      </c>
      <c r="B169" s="343" t="s">
        <v>88</v>
      </c>
      <c r="C169" s="436" t="s">
        <v>198</v>
      </c>
      <c r="D169" s="437">
        <v>44371</v>
      </c>
      <c r="E169" s="288">
        <v>221.5</v>
      </c>
      <c r="F169" s="288">
        <v>222.78333333333333</v>
      </c>
      <c r="G169" s="289">
        <v>218.71666666666667</v>
      </c>
      <c r="H169" s="289">
        <v>215.93333333333334</v>
      </c>
      <c r="I169" s="289">
        <v>211.86666666666667</v>
      </c>
      <c r="J169" s="289">
        <v>225.56666666666666</v>
      </c>
      <c r="K169" s="289">
        <v>229.63333333333333</v>
      </c>
      <c r="L169" s="289">
        <v>232.41666666666666</v>
      </c>
      <c r="M169" s="276">
        <v>226.85</v>
      </c>
      <c r="N169" s="276">
        <v>220</v>
      </c>
      <c r="O169" s="291">
        <v>78918000</v>
      </c>
      <c r="P169" s="292">
        <v>1.4539704577885766E-2</v>
      </c>
    </row>
    <row r="175" spans="1:16">
      <c r="A175" s="268" t="s">
        <v>199</v>
      </c>
    </row>
    <row r="176" spans="1:16">
      <c r="A176" s="268" t="s">
        <v>200</v>
      </c>
    </row>
    <row r="177" spans="1:1">
      <c r="A177" s="268" t="s">
        <v>201</v>
      </c>
    </row>
    <row r="178" spans="1:1">
      <c r="A178" s="268" t="s">
        <v>202</v>
      </c>
    </row>
    <row r="179" spans="1:1">
      <c r="A179" s="268" t="s">
        <v>203</v>
      </c>
    </row>
    <row r="181" spans="1:1">
      <c r="A181" s="272" t="s">
        <v>204</v>
      </c>
    </row>
    <row r="182" spans="1:1">
      <c r="A182" s="293" t="s">
        <v>205</v>
      </c>
    </row>
    <row r="183" spans="1:1">
      <c r="A183" s="293" t="s">
        <v>206</v>
      </c>
    </row>
    <row r="184" spans="1:1">
      <c r="A184" s="293" t="s">
        <v>207</v>
      </c>
    </row>
    <row r="185" spans="1:1">
      <c r="A185" s="294" t="s">
        <v>208</v>
      </c>
    </row>
    <row r="186" spans="1:1">
      <c r="A186" s="294" t="s">
        <v>209</v>
      </c>
    </row>
    <row r="187" spans="1:1">
      <c r="A187" s="294" t="s">
        <v>210</v>
      </c>
    </row>
    <row r="188" spans="1:1">
      <c r="A188" s="294" t="s">
        <v>211</v>
      </c>
    </row>
    <row r="189" spans="1:1">
      <c r="A189" s="294" t="s">
        <v>212</v>
      </c>
    </row>
    <row r="190" spans="1:1">
      <c r="A190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44361</v>
      </c>
    </row>
    <row r="7" spans="1:15">
      <c r="A7"/>
    </row>
    <row r="8" spans="1:15" ht="28.5" customHeight="1">
      <c r="A8" s="526" t="s">
        <v>16</v>
      </c>
      <c r="B8" s="527"/>
      <c r="C8" s="525" t="s">
        <v>19</v>
      </c>
      <c r="D8" s="525" t="s">
        <v>20</v>
      </c>
      <c r="E8" s="525" t="s">
        <v>21</v>
      </c>
      <c r="F8" s="525"/>
      <c r="G8" s="525"/>
      <c r="H8" s="525" t="s">
        <v>22</v>
      </c>
      <c r="I8" s="525"/>
      <c r="J8" s="525"/>
      <c r="K8" s="251"/>
      <c r="L8" s="259"/>
      <c r="M8" s="259"/>
    </row>
    <row r="9" spans="1:15" ht="36" customHeight="1">
      <c r="A9" s="521"/>
      <c r="B9" s="523"/>
      <c r="C9" s="528" t="s">
        <v>23</v>
      </c>
      <c r="D9" s="528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15799.35</v>
      </c>
      <c r="D10" s="275">
        <v>15794.9</v>
      </c>
      <c r="E10" s="275">
        <v>15754.25</v>
      </c>
      <c r="F10" s="275">
        <v>15709.15</v>
      </c>
      <c r="G10" s="275">
        <v>15668.5</v>
      </c>
      <c r="H10" s="275">
        <v>15840</v>
      </c>
      <c r="I10" s="275">
        <v>15880.649999999998</v>
      </c>
      <c r="J10" s="275">
        <v>15925.75</v>
      </c>
      <c r="K10" s="274">
        <v>15835.55</v>
      </c>
      <c r="L10" s="274">
        <v>15749.8</v>
      </c>
      <c r="M10" s="279"/>
    </row>
    <row r="11" spans="1:15">
      <c r="A11" s="273">
        <v>2</v>
      </c>
      <c r="B11" s="254" t="s">
        <v>216</v>
      </c>
      <c r="C11" s="276">
        <v>35047.4</v>
      </c>
      <c r="D11" s="256">
        <v>35094.23333333333</v>
      </c>
      <c r="E11" s="256">
        <v>34844.46666666666</v>
      </c>
      <c r="F11" s="256">
        <v>34641.533333333333</v>
      </c>
      <c r="G11" s="256">
        <v>34391.766666666663</v>
      </c>
      <c r="H11" s="256">
        <v>35297.166666666657</v>
      </c>
      <c r="I11" s="256">
        <v>35546.933333333334</v>
      </c>
      <c r="J11" s="256">
        <v>35749.866666666654</v>
      </c>
      <c r="K11" s="276">
        <v>35344</v>
      </c>
      <c r="L11" s="276">
        <v>34891.300000000003</v>
      </c>
      <c r="M11" s="279"/>
    </row>
    <row r="12" spans="1:15">
      <c r="A12" s="273">
        <v>3</v>
      </c>
      <c r="B12" s="262" t="s">
        <v>217</v>
      </c>
      <c r="C12" s="276">
        <v>2108.85</v>
      </c>
      <c r="D12" s="256">
        <v>2103.1166666666668</v>
      </c>
      <c r="E12" s="256">
        <v>2087.3833333333337</v>
      </c>
      <c r="F12" s="256">
        <v>2065.916666666667</v>
      </c>
      <c r="G12" s="256">
        <v>2050.1833333333338</v>
      </c>
      <c r="H12" s="256">
        <v>2124.5833333333335</v>
      </c>
      <c r="I12" s="256">
        <v>2140.3166666666671</v>
      </c>
      <c r="J12" s="256">
        <v>2161.7833333333333</v>
      </c>
      <c r="K12" s="276">
        <v>2118.85</v>
      </c>
      <c r="L12" s="276">
        <v>2081.65</v>
      </c>
      <c r="M12" s="279"/>
    </row>
    <row r="13" spans="1:15">
      <c r="A13" s="273">
        <v>4</v>
      </c>
      <c r="B13" s="254" t="s">
        <v>218</v>
      </c>
      <c r="C13" s="276">
        <v>4471.8999999999996</v>
      </c>
      <c r="D13" s="256">
        <v>4480.3666666666668</v>
      </c>
      <c r="E13" s="256">
        <v>4447.4333333333334</v>
      </c>
      <c r="F13" s="256">
        <v>4422.9666666666662</v>
      </c>
      <c r="G13" s="256">
        <v>4390.0333333333328</v>
      </c>
      <c r="H13" s="256">
        <v>4504.8333333333339</v>
      </c>
      <c r="I13" s="256">
        <v>4537.7666666666682</v>
      </c>
      <c r="J13" s="256">
        <v>4562.2333333333345</v>
      </c>
      <c r="K13" s="276">
        <v>4513.3</v>
      </c>
      <c r="L13" s="276">
        <v>4455.8999999999996</v>
      </c>
      <c r="M13" s="279"/>
    </row>
    <row r="14" spans="1:15">
      <c r="A14" s="273">
        <v>5</v>
      </c>
      <c r="B14" s="254" t="s">
        <v>219</v>
      </c>
      <c r="C14" s="276">
        <v>28217.5</v>
      </c>
      <c r="D14" s="256">
        <v>28128.5</v>
      </c>
      <c r="E14" s="256">
        <v>27909.5</v>
      </c>
      <c r="F14" s="256">
        <v>27601.5</v>
      </c>
      <c r="G14" s="256">
        <v>27382.5</v>
      </c>
      <c r="H14" s="256">
        <v>28436.5</v>
      </c>
      <c r="I14" s="256">
        <v>28655.5</v>
      </c>
      <c r="J14" s="256">
        <v>28963.5</v>
      </c>
      <c r="K14" s="276">
        <v>28347.5</v>
      </c>
      <c r="L14" s="276">
        <v>27820.5</v>
      </c>
      <c r="M14" s="279"/>
    </row>
    <row r="15" spans="1:15">
      <c r="A15" s="273">
        <v>6</v>
      </c>
      <c r="B15" s="254" t="s">
        <v>220</v>
      </c>
      <c r="C15" s="276">
        <v>3734.4</v>
      </c>
      <c r="D15" s="256">
        <v>3733.2000000000003</v>
      </c>
      <c r="E15" s="256">
        <v>3701.1000000000004</v>
      </c>
      <c r="F15" s="256">
        <v>3667.8</v>
      </c>
      <c r="G15" s="256">
        <v>3635.7000000000003</v>
      </c>
      <c r="H15" s="256">
        <v>3766.5000000000005</v>
      </c>
      <c r="I15" s="256">
        <v>3798.6</v>
      </c>
      <c r="J15" s="256">
        <v>3831.9000000000005</v>
      </c>
      <c r="K15" s="276">
        <v>3765.3</v>
      </c>
      <c r="L15" s="276">
        <v>3699.9</v>
      </c>
      <c r="M15" s="279"/>
    </row>
    <row r="16" spans="1:15">
      <c r="A16" s="273">
        <v>7</v>
      </c>
      <c r="B16" s="254" t="s">
        <v>221</v>
      </c>
      <c r="C16" s="276">
        <v>7604.75</v>
      </c>
      <c r="D16" s="256">
        <v>7607.6333333333341</v>
      </c>
      <c r="E16" s="256">
        <v>7561.8666666666686</v>
      </c>
      <c r="F16" s="256">
        <v>7518.9833333333345</v>
      </c>
      <c r="G16" s="256">
        <v>7473.216666666669</v>
      </c>
      <c r="H16" s="256">
        <v>7650.5166666666682</v>
      </c>
      <c r="I16" s="256">
        <v>7696.2833333333328</v>
      </c>
      <c r="J16" s="256">
        <v>7739.1666666666679</v>
      </c>
      <c r="K16" s="276">
        <v>7653.4</v>
      </c>
      <c r="L16" s="276">
        <v>7564.75</v>
      </c>
      <c r="M16" s="279"/>
    </row>
    <row r="17" spans="1:13">
      <c r="A17" s="273">
        <v>8</v>
      </c>
      <c r="B17" s="254" t="s">
        <v>38</v>
      </c>
      <c r="C17" s="254">
        <v>2024.5</v>
      </c>
      <c r="D17" s="256">
        <v>2027.1166666666668</v>
      </c>
      <c r="E17" s="256">
        <v>2010.5333333333335</v>
      </c>
      <c r="F17" s="256">
        <v>1996.5666666666668</v>
      </c>
      <c r="G17" s="256">
        <v>1979.9833333333336</v>
      </c>
      <c r="H17" s="256">
        <v>2041.0833333333335</v>
      </c>
      <c r="I17" s="256">
        <v>2057.6666666666665</v>
      </c>
      <c r="J17" s="256">
        <v>2071.6333333333332</v>
      </c>
      <c r="K17" s="254">
        <v>2043.7</v>
      </c>
      <c r="L17" s="254">
        <v>2013.15</v>
      </c>
      <c r="M17" s="254">
        <v>1.7345299999999999</v>
      </c>
    </row>
    <row r="18" spans="1:13">
      <c r="A18" s="273">
        <v>9</v>
      </c>
      <c r="B18" s="254" t="s">
        <v>222</v>
      </c>
      <c r="C18" s="254">
        <v>1046.05</v>
      </c>
      <c r="D18" s="256">
        <v>1035.25</v>
      </c>
      <c r="E18" s="256">
        <v>1006.8</v>
      </c>
      <c r="F18" s="256">
        <v>967.55</v>
      </c>
      <c r="G18" s="256">
        <v>939.09999999999991</v>
      </c>
      <c r="H18" s="256">
        <v>1074.5</v>
      </c>
      <c r="I18" s="256">
        <v>1102.9499999999998</v>
      </c>
      <c r="J18" s="256">
        <v>1142.2</v>
      </c>
      <c r="K18" s="254">
        <v>1063.7</v>
      </c>
      <c r="L18" s="254">
        <v>996</v>
      </c>
      <c r="M18" s="254">
        <v>35.528440000000003</v>
      </c>
    </row>
    <row r="19" spans="1:13">
      <c r="A19" s="273">
        <v>10</v>
      </c>
      <c r="B19" s="254" t="s">
        <v>735</v>
      </c>
      <c r="C19" s="255">
        <v>1815.55</v>
      </c>
      <c r="D19" s="256">
        <v>1829.7333333333333</v>
      </c>
      <c r="E19" s="256">
        <v>1795.8166666666666</v>
      </c>
      <c r="F19" s="256">
        <v>1776.0833333333333</v>
      </c>
      <c r="G19" s="256">
        <v>1742.1666666666665</v>
      </c>
      <c r="H19" s="256">
        <v>1849.4666666666667</v>
      </c>
      <c r="I19" s="256">
        <v>1883.3833333333332</v>
      </c>
      <c r="J19" s="256">
        <v>1903.1166666666668</v>
      </c>
      <c r="K19" s="254">
        <v>1863.65</v>
      </c>
      <c r="L19" s="254">
        <v>1810</v>
      </c>
      <c r="M19" s="254">
        <v>7.6920500000000001</v>
      </c>
    </row>
    <row r="20" spans="1:13">
      <c r="A20" s="273">
        <v>11</v>
      </c>
      <c r="B20" s="254" t="s">
        <v>288</v>
      </c>
      <c r="C20" s="254">
        <v>16327.3</v>
      </c>
      <c r="D20" s="256">
        <v>16240.766666666668</v>
      </c>
      <c r="E20" s="256">
        <v>16091.533333333336</v>
      </c>
      <c r="F20" s="256">
        <v>15855.766666666668</v>
      </c>
      <c r="G20" s="256">
        <v>15706.533333333336</v>
      </c>
      <c r="H20" s="256">
        <v>16476.533333333336</v>
      </c>
      <c r="I20" s="256">
        <v>16625.76666666667</v>
      </c>
      <c r="J20" s="256">
        <v>16861.533333333336</v>
      </c>
      <c r="K20" s="254">
        <v>16390</v>
      </c>
      <c r="L20" s="254">
        <v>16005</v>
      </c>
      <c r="M20" s="254">
        <v>0.17102000000000001</v>
      </c>
    </row>
    <row r="21" spans="1:13">
      <c r="A21" s="273">
        <v>12</v>
      </c>
      <c r="B21" s="254" t="s">
        <v>40</v>
      </c>
      <c r="C21" s="254">
        <v>1601.6</v>
      </c>
      <c r="D21" s="256">
        <v>1598.9833333333333</v>
      </c>
      <c r="E21" s="256">
        <v>1577.8666666666668</v>
      </c>
      <c r="F21" s="256">
        <v>1554.1333333333334</v>
      </c>
      <c r="G21" s="256">
        <v>1533.0166666666669</v>
      </c>
      <c r="H21" s="256">
        <v>1622.7166666666667</v>
      </c>
      <c r="I21" s="256">
        <v>1643.833333333333</v>
      </c>
      <c r="J21" s="256">
        <v>1667.5666666666666</v>
      </c>
      <c r="K21" s="254">
        <v>1620.1</v>
      </c>
      <c r="L21" s="254">
        <v>1575.25</v>
      </c>
      <c r="M21" s="254">
        <v>53.553870000000003</v>
      </c>
    </row>
    <row r="22" spans="1:13">
      <c r="A22" s="273">
        <v>13</v>
      </c>
      <c r="B22" s="254" t="s">
        <v>289</v>
      </c>
      <c r="C22" s="254">
        <v>1217.7</v>
      </c>
      <c r="D22" s="256">
        <v>1222.2333333333333</v>
      </c>
      <c r="E22" s="256">
        <v>1184.4666666666667</v>
      </c>
      <c r="F22" s="256">
        <v>1151.2333333333333</v>
      </c>
      <c r="G22" s="256">
        <v>1113.4666666666667</v>
      </c>
      <c r="H22" s="256">
        <v>1255.4666666666667</v>
      </c>
      <c r="I22" s="256">
        <v>1293.2333333333336</v>
      </c>
      <c r="J22" s="256">
        <v>1326.4666666666667</v>
      </c>
      <c r="K22" s="254">
        <v>1260</v>
      </c>
      <c r="L22" s="254">
        <v>1189</v>
      </c>
      <c r="M22" s="254">
        <v>19.03191</v>
      </c>
    </row>
    <row r="23" spans="1:13">
      <c r="A23" s="273">
        <v>14</v>
      </c>
      <c r="B23" s="254" t="s">
        <v>41</v>
      </c>
      <c r="C23" s="254">
        <v>839.75</v>
      </c>
      <c r="D23" s="256">
        <v>838.95000000000016</v>
      </c>
      <c r="E23" s="256">
        <v>821.50000000000034</v>
      </c>
      <c r="F23" s="256">
        <v>803.25000000000023</v>
      </c>
      <c r="G23" s="256">
        <v>785.80000000000041</v>
      </c>
      <c r="H23" s="256">
        <v>857.20000000000027</v>
      </c>
      <c r="I23" s="256">
        <v>874.65000000000009</v>
      </c>
      <c r="J23" s="256">
        <v>892.9000000000002</v>
      </c>
      <c r="K23" s="254">
        <v>856.4</v>
      </c>
      <c r="L23" s="254">
        <v>820.7</v>
      </c>
      <c r="M23" s="254">
        <v>174.6061</v>
      </c>
    </row>
    <row r="24" spans="1:13">
      <c r="A24" s="273">
        <v>15</v>
      </c>
      <c r="B24" s="254" t="s">
        <v>826</v>
      </c>
      <c r="C24" s="254">
        <v>1626.2</v>
      </c>
      <c r="D24" s="256">
        <v>1616.5666666666666</v>
      </c>
      <c r="E24" s="256">
        <v>1600.6333333333332</v>
      </c>
      <c r="F24" s="256">
        <v>1575.0666666666666</v>
      </c>
      <c r="G24" s="256">
        <v>1559.1333333333332</v>
      </c>
      <c r="H24" s="256">
        <v>1642.1333333333332</v>
      </c>
      <c r="I24" s="256">
        <v>1658.0666666666666</v>
      </c>
      <c r="J24" s="256">
        <v>1683.6333333333332</v>
      </c>
      <c r="K24" s="254">
        <v>1632.5</v>
      </c>
      <c r="L24" s="254">
        <v>1591</v>
      </c>
      <c r="M24" s="254">
        <v>8.7106899999999996</v>
      </c>
    </row>
    <row r="25" spans="1:13">
      <c r="A25" s="273">
        <v>16</v>
      </c>
      <c r="B25" s="254" t="s">
        <v>290</v>
      </c>
      <c r="C25" s="254">
        <v>1602.6</v>
      </c>
      <c r="D25" s="256">
        <v>1594.2</v>
      </c>
      <c r="E25" s="256">
        <v>1548.4</v>
      </c>
      <c r="F25" s="256">
        <v>1494.2</v>
      </c>
      <c r="G25" s="256">
        <v>1448.4</v>
      </c>
      <c r="H25" s="256">
        <v>1648.4</v>
      </c>
      <c r="I25" s="256">
        <v>1694.1999999999998</v>
      </c>
      <c r="J25" s="256">
        <v>1748.4</v>
      </c>
      <c r="K25" s="254">
        <v>1640</v>
      </c>
      <c r="L25" s="254">
        <v>1540</v>
      </c>
      <c r="M25" s="254">
        <v>1.8401000000000001</v>
      </c>
    </row>
    <row r="26" spans="1:13">
      <c r="A26" s="273">
        <v>17</v>
      </c>
      <c r="B26" s="254" t="s">
        <v>223</v>
      </c>
      <c r="C26" s="254">
        <v>125.3</v>
      </c>
      <c r="D26" s="256">
        <v>126.08333333333333</v>
      </c>
      <c r="E26" s="256">
        <v>124.21666666666665</v>
      </c>
      <c r="F26" s="256">
        <v>123.13333333333333</v>
      </c>
      <c r="G26" s="256">
        <v>121.26666666666665</v>
      </c>
      <c r="H26" s="256">
        <v>127.16666666666666</v>
      </c>
      <c r="I26" s="256">
        <v>129.03333333333333</v>
      </c>
      <c r="J26" s="256">
        <v>130.11666666666667</v>
      </c>
      <c r="K26" s="254">
        <v>127.95</v>
      </c>
      <c r="L26" s="254">
        <v>125</v>
      </c>
      <c r="M26" s="254">
        <v>25.62219</v>
      </c>
    </row>
    <row r="27" spans="1:13">
      <c r="A27" s="273">
        <v>18</v>
      </c>
      <c r="B27" s="254" t="s">
        <v>224</v>
      </c>
      <c r="C27" s="254">
        <v>207.9</v>
      </c>
      <c r="D27" s="256">
        <v>208.28333333333333</v>
      </c>
      <c r="E27" s="256">
        <v>205.21666666666667</v>
      </c>
      <c r="F27" s="256">
        <v>202.53333333333333</v>
      </c>
      <c r="G27" s="256">
        <v>199.46666666666667</v>
      </c>
      <c r="H27" s="256">
        <v>210.96666666666667</v>
      </c>
      <c r="I27" s="256">
        <v>214.03333333333333</v>
      </c>
      <c r="J27" s="256">
        <v>216.71666666666667</v>
      </c>
      <c r="K27" s="254">
        <v>211.35</v>
      </c>
      <c r="L27" s="254">
        <v>205.6</v>
      </c>
      <c r="M27" s="254">
        <v>16.626290000000001</v>
      </c>
    </row>
    <row r="28" spans="1:13">
      <c r="A28" s="273">
        <v>19</v>
      </c>
      <c r="B28" s="254" t="s">
        <v>225</v>
      </c>
      <c r="C28" s="254">
        <v>1960.9</v>
      </c>
      <c r="D28" s="256">
        <v>1959.9666666666665</v>
      </c>
      <c r="E28" s="256">
        <v>1940.9333333333329</v>
      </c>
      <c r="F28" s="256">
        <v>1920.9666666666665</v>
      </c>
      <c r="G28" s="256">
        <v>1901.9333333333329</v>
      </c>
      <c r="H28" s="256">
        <v>1979.9333333333329</v>
      </c>
      <c r="I28" s="256">
        <v>1998.9666666666662</v>
      </c>
      <c r="J28" s="256">
        <v>2018.9333333333329</v>
      </c>
      <c r="K28" s="254">
        <v>1979</v>
      </c>
      <c r="L28" s="254">
        <v>1940</v>
      </c>
      <c r="M28" s="254">
        <v>0.60599000000000003</v>
      </c>
    </row>
    <row r="29" spans="1:13">
      <c r="A29" s="273">
        <v>20</v>
      </c>
      <c r="B29" s="254" t="s">
        <v>294</v>
      </c>
      <c r="C29" s="254">
        <v>1006.05</v>
      </c>
      <c r="D29" s="256">
        <v>1004.0333333333333</v>
      </c>
      <c r="E29" s="256">
        <v>982.11666666666656</v>
      </c>
      <c r="F29" s="256">
        <v>958.18333333333328</v>
      </c>
      <c r="G29" s="256">
        <v>936.26666666666654</v>
      </c>
      <c r="H29" s="256">
        <v>1027.9666666666667</v>
      </c>
      <c r="I29" s="256">
        <v>1049.8833333333332</v>
      </c>
      <c r="J29" s="256">
        <v>1073.8166666666666</v>
      </c>
      <c r="K29" s="254">
        <v>1025.95</v>
      </c>
      <c r="L29" s="254">
        <v>980.1</v>
      </c>
      <c r="M29" s="254">
        <v>16.733000000000001</v>
      </c>
    </row>
    <row r="30" spans="1:13">
      <c r="A30" s="273">
        <v>21</v>
      </c>
      <c r="B30" s="254" t="s">
        <v>226</v>
      </c>
      <c r="C30" s="254">
        <v>3197.25</v>
      </c>
      <c r="D30" s="256">
        <v>3175.6</v>
      </c>
      <c r="E30" s="256">
        <v>3143.6499999999996</v>
      </c>
      <c r="F30" s="256">
        <v>3090.0499999999997</v>
      </c>
      <c r="G30" s="256">
        <v>3058.0999999999995</v>
      </c>
      <c r="H30" s="256">
        <v>3229.2</v>
      </c>
      <c r="I30" s="256">
        <v>3261.1499999999996</v>
      </c>
      <c r="J30" s="256">
        <v>3314.75</v>
      </c>
      <c r="K30" s="254">
        <v>3207.55</v>
      </c>
      <c r="L30" s="254">
        <v>3122</v>
      </c>
      <c r="M30" s="254">
        <v>2.0512100000000002</v>
      </c>
    </row>
    <row r="31" spans="1:13">
      <c r="A31" s="273">
        <v>22</v>
      </c>
      <c r="B31" s="254" t="s">
        <v>44</v>
      </c>
      <c r="C31" s="254">
        <v>757.35</v>
      </c>
      <c r="D31" s="256">
        <v>758.94999999999993</v>
      </c>
      <c r="E31" s="256">
        <v>753.89999999999986</v>
      </c>
      <c r="F31" s="256">
        <v>750.44999999999993</v>
      </c>
      <c r="G31" s="256">
        <v>745.39999999999986</v>
      </c>
      <c r="H31" s="256">
        <v>762.39999999999986</v>
      </c>
      <c r="I31" s="256">
        <v>767.44999999999982</v>
      </c>
      <c r="J31" s="256">
        <v>770.89999999999986</v>
      </c>
      <c r="K31" s="254">
        <v>764</v>
      </c>
      <c r="L31" s="254">
        <v>755.5</v>
      </c>
      <c r="M31" s="254">
        <v>4.4102100000000002</v>
      </c>
    </row>
    <row r="32" spans="1:13">
      <c r="A32" s="273">
        <v>23</v>
      </c>
      <c r="B32" s="254" t="s">
        <v>45</v>
      </c>
      <c r="C32" s="254">
        <v>337.7</v>
      </c>
      <c r="D32" s="256">
        <v>338.95</v>
      </c>
      <c r="E32" s="256">
        <v>334.7</v>
      </c>
      <c r="F32" s="256">
        <v>331.7</v>
      </c>
      <c r="G32" s="256">
        <v>327.45</v>
      </c>
      <c r="H32" s="256">
        <v>341.95</v>
      </c>
      <c r="I32" s="256">
        <v>346.2</v>
      </c>
      <c r="J32" s="256">
        <v>349.2</v>
      </c>
      <c r="K32" s="254">
        <v>343.2</v>
      </c>
      <c r="L32" s="254">
        <v>335.95</v>
      </c>
      <c r="M32" s="254">
        <v>14.78762</v>
      </c>
    </row>
    <row r="33" spans="1:13">
      <c r="A33" s="273">
        <v>24</v>
      </c>
      <c r="B33" s="254" t="s">
        <v>46</v>
      </c>
      <c r="C33" s="254">
        <v>3336.55</v>
      </c>
      <c r="D33" s="256">
        <v>3328.0833333333335</v>
      </c>
      <c r="E33" s="256">
        <v>3310.166666666667</v>
      </c>
      <c r="F33" s="256">
        <v>3283.7833333333333</v>
      </c>
      <c r="G33" s="256">
        <v>3265.8666666666668</v>
      </c>
      <c r="H33" s="256">
        <v>3354.4666666666672</v>
      </c>
      <c r="I33" s="256">
        <v>3372.3833333333341</v>
      </c>
      <c r="J33" s="256">
        <v>3398.7666666666673</v>
      </c>
      <c r="K33" s="254">
        <v>3346</v>
      </c>
      <c r="L33" s="254">
        <v>3301.7</v>
      </c>
      <c r="M33" s="254">
        <v>2.7761200000000001</v>
      </c>
    </row>
    <row r="34" spans="1:13">
      <c r="A34" s="273">
        <v>25</v>
      </c>
      <c r="B34" s="254" t="s">
        <v>47</v>
      </c>
      <c r="C34" s="254">
        <v>238.75</v>
      </c>
      <c r="D34" s="256">
        <v>239.83333333333334</v>
      </c>
      <c r="E34" s="256">
        <v>236.66666666666669</v>
      </c>
      <c r="F34" s="256">
        <v>234.58333333333334</v>
      </c>
      <c r="G34" s="256">
        <v>231.41666666666669</v>
      </c>
      <c r="H34" s="256">
        <v>241.91666666666669</v>
      </c>
      <c r="I34" s="256">
        <v>245.08333333333337</v>
      </c>
      <c r="J34" s="256">
        <v>247.16666666666669</v>
      </c>
      <c r="K34" s="254">
        <v>243</v>
      </c>
      <c r="L34" s="254">
        <v>237.75</v>
      </c>
      <c r="M34" s="254">
        <v>46.626609999999999</v>
      </c>
    </row>
    <row r="35" spans="1:13">
      <c r="A35" s="273">
        <v>26</v>
      </c>
      <c r="B35" s="254" t="s">
        <v>48</v>
      </c>
      <c r="C35" s="254">
        <v>131.85</v>
      </c>
      <c r="D35" s="256">
        <v>130.63333333333333</v>
      </c>
      <c r="E35" s="256">
        <v>128.96666666666664</v>
      </c>
      <c r="F35" s="256">
        <v>126.08333333333331</v>
      </c>
      <c r="G35" s="256">
        <v>124.41666666666663</v>
      </c>
      <c r="H35" s="256">
        <v>133.51666666666665</v>
      </c>
      <c r="I35" s="256">
        <v>135.18333333333334</v>
      </c>
      <c r="J35" s="256">
        <v>138.06666666666666</v>
      </c>
      <c r="K35" s="254">
        <v>132.30000000000001</v>
      </c>
      <c r="L35" s="254">
        <v>127.75</v>
      </c>
      <c r="M35" s="254">
        <v>357.81930999999997</v>
      </c>
    </row>
    <row r="36" spans="1:13">
      <c r="A36" s="273">
        <v>27</v>
      </c>
      <c r="B36" s="254" t="s">
        <v>50</v>
      </c>
      <c r="C36" s="254">
        <v>2956.25</v>
      </c>
      <c r="D36" s="256">
        <v>2955.4833333333336</v>
      </c>
      <c r="E36" s="256">
        <v>2939.3666666666672</v>
      </c>
      <c r="F36" s="256">
        <v>2922.4833333333336</v>
      </c>
      <c r="G36" s="256">
        <v>2906.3666666666672</v>
      </c>
      <c r="H36" s="256">
        <v>2972.3666666666672</v>
      </c>
      <c r="I36" s="256">
        <v>2988.483333333334</v>
      </c>
      <c r="J36" s="256">
        <v>3005.3666666666672</v>
      </c>
      <c r="K36" s="254">
        <v>2971.6</v>
      </c>
      <c r="L36" s="254">
        <v>2938.6</v>
      </c>
      <c r="M36" s="254">
        <v>8.7844499999999996</v>
      </c>
    </row>
    <row r="37" spans="1:13">
      <c r="A37" s="273">
        <v>28</v>
      </c>
      <c r="B37" s="254" t="s">
        <v>52</v>
      </c>
      <c r="C37" s="254">
        <v>1009.8</v>
      </c>
      <c r="D37" s="256">
        <v>995.91666666666663</v>
      </c>
      <c r="E37" s="256">
        <v>975.38333333333321</v>
      </c>
      <c r="F37" s="256">
        <v>940.96666666666658</v>
      </c>
      <c r="G37" s="256">
        <v>920.43333333333317</v>
      </c>
      <c r="H37" s="256">
        <v>1030.3333333333333</v>
      </c>
      <c r="I37" s="256">
        <v>1050.8666666666668</v>
      </c>
      <c r="J37" s="256">
        <v>1085.2833333333333</v>
      </c>
      <c r="K37" s="254">
        <v>1016.45</v>
      </c>
      <c r="L37" s="254">
        <v>961.5</v>
      </c>
      <c r="M37" s="254">
        <v>68.441400000000002</v>
      </c>
    </row>
    <row r="38" spans="1:13">
      <c r="A38" s="273">
        <v>29</v>
      </c>
      <c r="B38" s="254" t="s">
        <v>227</v>
      </c>
      <c r="C38" s="254">
        <v>3175.55</v>
      </c>
      <c r="D38" s="256">
        <v>3186.8833333333332</v>
      </c>
      <c r="E38" s="256">
        <v>3149.6666666666665</v>
      </c>
      <c r="F38" s="256">
        <v>3123.7833333333333</v>
      </c>
      <c r="G38" s="256">
        <v>3086.5666666666666</v>
      </c>
      <c r="H38" s="256">
        <v>3212.7666666666664</v>
      </c>
      <c r="I38" s="256">
        <v>3249.9833333333336</v>
      </c>
      <c r="J38" s="256">
        <v>3275.8666666666663</v>
      </c>
      <c r="K38" s="254">
        <v>3224.1</v>
      </c>
      <c r="L38" s="254">
        <v>3161</v>
      </c>
      <c r="M38" s="254">
        <v>1.5863499999999999</v>
      </c>
    </row>
    <row r="39" spans="1:13">
      <c r="A39" s="273">
        <v>30</v>
      </c>
      <c r="B39" s="254" t="s">
        <v>54</v>
      </c>
      <c r="C39" s="254">
        <v>738.45</v>
      </c>
      <c r="D39" s="256">
        <v>740.56666666666661</v>
      </c>
      <c r="E39" s="256">
        <v>734.88333333333321</v>
      </c>
      <c r="F39" s="256">
        <v>731.31666666666661</v>
      </c>
      <c r="G39" s="256">
        <v>725.63333333333321</v>
      </c>
      <c r="H39" s="256">
        <v>744.13333333333321</v>
      </c>
      <c r="I39" s="256">
        <v>749.81666666666661</v>
      </c>
      <c r="J39" s="256">
        <v>753.38333333333321</v>
      </c>
      <c r="K39" s="254">
        <v>746.25</v>
      </c>
      <c r="L39" s="254">
        <v>737</v>
      </c>
      <c r="M39" s="254">
        <v>48.407589999999999</v>
      </c>
    </row>
    <row r="40" spans="1:13">
      <c r="A40" s="273">
        <v>31</v>
      </c>
      <c r="B40" s="254" t="s">
        <v>55</v>
      </c>
      <c r="C40" s="254">
        <v>4172.5</v>
      </c>
      <c r="D40" s="256">
        <v>4183.7833333333338</v>
      </c>
      <c r="E40" s="256">
        <v>4150.7166666666672</v>
      </c>
      <c r="F40" s="256">
        <v>4128.9333333333334</v>
      </c>
      <c r="G40" s="256">
        <v>4095.8666666666668</v>
      </c>
      <c r="H40" s="256">
        <v>4205.5666666666675</v>
      </c>
      <c r="I40" s="256">
        <v>4238.633333333335</v>
      </c>
      <c r="J40" s="256">
        <v>4260.4166666666679</v>
      </c>
      <c r="K40" s="254">
        <v>4216.8500000000004</v>
      </c>
      <c r="L40" s="254">
        <v>4162</v>
      </c>
      <c r="M40" s="254">
        <v>1.8815500000000001</v>
      </c>
    </row>
    <row r="41" spans="1:13">
      <c r="A41" s="273">
        <v>32</v>
      </c>
      <c r="B41" s="254" t="s">
        <v>58</v>
      </c>
      <c r="C41" s="254">
        <v>6120</v>
      </c>
      <c r="D41" s="256">
        <v>6131.7333333333336</v>
      </c>
      <c r="E41" s="256">
        <v>6033.4666666666672</v>
      </c>
      <c r="F41" s="256">
        <v>5946.9333333333334</v>
      </c>
      <c r="G41" s="256">
        <v>5848.666666666667</v>
      </c>
      <c r="H41" s="256">
        <v>6218.2666666666673</v>
      </c>
      <c r="I41" s="256">
        <v>6316.5333333333338</v>
      </c>
      <c r="J41" s="256">
        <v>6403.0666666666675</v>
      </c>
      <c r="K41" s="254">
        <v>6230</v>
      </c>
      <c r="L41" s="254">
        <v>6045.2</v>
      </c>
      <c r="M41" s="254">
        <v>37.027209999999997</v>
      </c>
    </row>
    <row r="42" spans="1:13">
      <c r="A42" s="273">
        <v>33</v>
      </c>
      <c r="B42" s="254" t="s">
        <v>57</v>
      </c>
      <c r="C42" s="254">
        <v>11907.5</v>
      </c>
      <c r="D42" s="256">
        <v>11946.800000000001</v>
      </c>
      <c r="E42" s="256">
        <v>11813.600000000002</v>
      </c>
      <c r="F42" s="256">
        <v>11719.7</v>
      </c>
      <c r="G42" s="256">
        <v>11586.500000000002</v>
      </c>
      <c r="H42" s="256">
        <v>12040.700000000003</v>
      </c>
      <c r="I42" s="256">
        <v>12173.900000000003</v>
      </c>
      <c r="J42" s="256">
        <v>12267.800000000003</v>
      </c>
      <c r="K42" s="254">
        <v>12080</v>
      </c>
      <c r="L42" s="254">
        <v>11852.9</v>
      </c>
      <c r="M42" s="254">
        <v>3.5299399999999999</v>
      </c>
    </row>
    <row r="43" spans="1:13">
      <c r="A43" s="273">
        <v>34</v>
      </c>
      <c r="B43" s="254" t="s">
        <v>228</v>
      </c>
      <c r="C43" s="254">
        <v>3525.8</v>
      </c>
      <c r="D43" s="256">
        <v>3532.4166666666665</v>
      </c>
      <c r="E43" s="256">
        <v>3495.9833333333331</v>
      </c>
      <c r="F43" s="256">
        <v>3466.1666666666665</v>
      </c>
      <c r="G43" s="256">
        <v>3429.7333333333331</v>
      </c>
      <c r="H43" s="256">
        <v>3562.2333333333331</v>
      </c>
      <c r="I43" s="256">
        <v>3598.6666666666665</v>
      </c>
      <c r="J43" s="256">
        <v>3628.4833333333331</v>
      </c>
      <c r="K43" s="254">
        <v>3568.85</v>
      </c>
      <c r="L43" s="254">
        <v>3502.6</v>
      </c>
      <c r="M43" s="254">
        <v>0.66008</v>
      </c>
    </row>
    <row r="44" spans="1:13">
      <c r="A44" s="273">
        <v>35</v>
      </c>
      <c r="B44" s="254" t="s">
        <v>59</v>
      </c>
      <c r="C44" s="254">
        <v>2241.9</v>
      </c>
      <c r="D44" s="256">
        <v>2252.7333333333336</v>
      </c>
      <c r="E44" s="256">
        <v>2224.3166666666671</v>
      </c>
      <c r="F44" s="256">
        <v>2206.7333333333336</v>
      </c>
      <c r="G44" s="256">
        <v>2178.3166666666671</v>
      </c>
      <c r="H44" s="256">
        <v>2270.3166666666671</v>
      </c>
      <c r="I44" s="256">
        <v>2298.7333333333331</v>
      </c>
      <c r="J44" s="256">
        <v>2316.3166666666671</v>
      </c>
      <c r="K44" s="254">
        <v>2281.15</v>
      </c>
      <c r="L44" s="254">
        <v>2235.15</v>
      </c>
      <c r="M44" s="254">
        <v>1.77654</v>
      </c>
    </row>
    <row r="45" spans="1:13">
      <c r="A45" s="273">
        <v>36</v>
      </c>
      <c r="B45" s="254" t="s">
        <v>229</v>
      </c>
      <c r="C45" s="254">
        <v>319.39999999999998</v>
      </c>
      <c r="D45" s="256">
        <v>320.7166666666667</v>
      </c>
      <c r="E45" s="256">
        <v>317.13333333333338</v>
      </c>
      <c r="F45" s="256">
        <v>314.86666666666667</v>
      </c>
      <c r="G45" s="256">
        <v>311.28333333333336</v>
      </c>
      <c r="H45" s="256">
        <v>322.98333333333341</v>
      </c>
      <c r="I45" s="256">
        <v>326.56666666666666</v>
      </c>
      <c r="J45" s="256">
        <v>328.83333333333343</v>
      </c>
      <c r="K45" s="254">
        <v>324.3</v>
      </c>
      <c r="L45" s="254">
        <v>318.45</v>
      </c>
      <c r="M45" s="254">
        <v>31.093679999999999</v>
      </c>
    </row>
    <row r="46" spans="1:13">
      <c r="A46" s="273">
        <v>37</v>
      </c>
      <c r="B46" s="254" t="s">
        <v>60</v>
      </c>
      <c r="C46" s="254">
        <v>84.45</v>
      </c>
      <c r="D46" s="256">
        <v>84.850000000000009</v>
      </c>
      <c r="E46" s="256">
        <v>83.800000000000011</v>
      </c>
      <c r="F46" s="256">
        <v>83.15</v>
      </c>
      <c r="G46" s="256">
        <v>82.100000000000009</v>
      </c>
      <c r="H46" s="256">
        <v>85.500000000000014</v>
      </c>
      <c r="I46" s="256">
        <v>86.55</v>
      </c>
      <c r="J46" s="256">
        <v>87.200000000000017</v>
      </c>
      <c r="K46" s="254">
        <v>85.9</v>
      </c>
      <c r="L46" s="254">
        <v>84.2</v>
      </c>
      <c r="M46" s="254">
        <v>379.77267999999998</v>
      </c>
    </row>
    <row r="47" spans="1:13">
      <c r="A47" s="273">
        <v>38</v>
      </c>
      <c r="B47" s="254" t="s">
        <v>61</v>
      </c>
      <c r="C47" s="254">
        <v>80.400000000000006</v>
      </c>
      <c r="D47" s="256">
        <v>80.716666666666669</v>
      </c>
      <c r="E47" s="256">
        <v>79.783333333333331</v>
      </c>
      <c r="F47" s="256">
        <v>79.166666666666657</v>
      </c>
      <c r="G47" s="256">
        <v>78.23333333333332</v>
      </c>
      <c r="H47" s="256">
        <v>81.333333333333343</v>
      </c>
      <c r="I47" s="256">
        <v>82.26666666666668</v>
      </c>
      <c r="J47" s="256">
        <v>82.883333333333354</v>
      </c>
      <c r="K47" s="254">
        <v>81.650000000000006</v>
      </c>
      <c r="L47" s="254">
        <v>80.099999999999994</v>
      </c>
      <c r="M47" s="254">
        <v>37.048679999999997</v>
      </c>
    </row>
    <row r="48" spans="1:13">
      <c r="A48" s="273">
        <v>39</v>
      </c>
      <c r="B48" s="254" t="s">
        <v>62</v>
      </c>
      <c r="C48" s="254">
        <v>1633.15</v>
      </c>
      <c r="D48" s="256">
        <v>1629.6499999999999</v>
      </c>
      <c r="E48" s="256">
        <v>1615.5499999999997</v>
      </c>
      <c r="F48" s="256">
        <v>1597.9499999999998</v>
      </c>
      <c r="G48" s="256">
        <v>1583.8499999999997</v>
      </c>
      <c r="H48" s="256">
        <v>1647.2499999999998</v>
      </c>
      <c r="I48" s="256">
        <v>1661.3499999999997</v>
      </c>
      <c r="J48" s="256">
        <v>1678.9499999999998</v>
      </c>
      <c r="K48" s="254">
        <v>1643.75</v>
      </c>
      <c r="L48" s="254">
        <v>1612.05</v>
      </c>
      <c r="M48" s="254">
        <v>6.20791</v>
      </c>
    </row>
    <row r="49" spans="1:13">
      <c r="A49" s="273">
        <v>40</v>
      </c>
      <c r="B49" s="254" t="s">
        <v>65</v>
      </c>
      <c r="C49" s="254">
        <v>806.1</v>
      </c>
      <c r="D49" s="256">
        <v>807.93333333333339</v>
      </c>
      <c r="E49" s="256">
        <v>801.16666666666674</v>
      </c>
      <c r="F49" s="256">
        <v>796.23333333333335</v>
      </c>
      <c r="G49" s="256">
        <v>789.4666666666667</v>
      </c>
      <c r="H49" s="256">
        <v>812.86666666666679</v>
      </c>
      <c r="I49" s="256">
        <v>819.63333333333344</v>
      </c>
      <c r="J49" s="256">
        <v>824.56666666666683</v>
      </c>
      <c r="K49" s="254">
        <v>814.7</v>
      </c>
      <c r="L49" s="254">
        <v>803</v>
      </c>
      <c r="M49" s="254">
        <v>2.2712400000000001</v>
      </c>
    </row>
    <row r="50" spans="1:13">
      <c r="A50" s="273">
        <v>41</v>
      </c>
      <c r="B50" s="254" t="s">
        <v>64</v>
      </c>
      <c r="C50" s="254">
        <v>154.05000000000001</v>
      </c>
      <c r="D50" s="256">
        <v>153.06666666666669</v>
      </c>
      <c r="E50" s="256">
        <v>151.13333333333338</v>
      </c>
      <c r="F50" s="256">
        <v>148.2166666666667</v>
      </c>
      <c r="G50" s="256">
        <v>146.28333333333339</v>
      </c>
      <c r="H50" s="256">
        <v>155.98333333333338</v>
      </c>
      <c r="I50" s="256">
        <v>157.91666666666671</v>
      </c>
      <c r="J50" s="256">
        <v>160.83333333333337</v>
      </c>
      <c r="K50" s="254">
        <v>155</v>
      </c>
      <c r="L50" s="254">
        <v>150.15</v>
      </c>
      <c r="M50" s="254">
        <v>86.119659999999996</v>
      </c>
    </row>
    <row r="51" spans="1:13">
      <c r="A51" s="273">
        <v>42</v>
      </c>
      <c r="B51" s="254" t="s">
        <v>66</v>
      </c>
      <c r="C51" s="254">
        <v>747.9</v>
      </c>
      <c r="D51" s="256">
        <v>755.61666666666667</v>
      </c>
      <c r="E51" s="256">
        <v>737.2833333333333</v>
      </c>
      <c r="F51" s="256">
        <v>726.66666666666663</v>
      </c>
      <c r="G51" s="256">
        <v>708.33333333333326</v>
      </c>
      <c r="H51" s="256">
        <v>766.23333333333335</v>
      </c>
      <c r="I51" s="256">
        <v>784.56666666666661</v>
      </c>
      <c r="J51" s="256">
        <v>795.18333333333339</v>
      </c>
      <c r="K51" s="254">
        <v>773.95</v>
      </c>
      <c r="L51" s="254">
        <v>745</v>
      </c>
      <c r="M51" s="254">
        <v>31.789719999999999</v>
      </c>
    </row>
    <row r="52" spans="1:13">
      <c r="A52" s="273">
        <v>43</v>
      </c>
      <c r="B52" s="254" t="s">
        <v>69</v>
      </c>
      <c r="C52" s="254">
        <v>76.2</v>
      </c>
      <c r="D52" s="256">
        <v>76.383333333333326</v>
      </c>
      <c r="E52" s="256">
        <v>75.266666666666652</v>
      </c>
      <c r="F52" s="256">
        <v>74.333333333333329</v>
      </c>
      <c r="G52" s="256">
        <v>73.216666666666654</v>
      </c>
      <c r="H52" s="256">
        <v>77.316666666666649</v>
      </c>
      <c r="I52" s="256">
        <v>78.433333333333323</v>
      </c>
      <c r="J52" s="256">
        <v>79.366666666666646</v>
      </c>
      <c r="K52" s="254">
        <v>77.5</v>
      </c>
      <c r="L52" s="254">
        <v>75.45</v>
      </c>
      <c r="M52" s="254">
        <v>573.34650999999997</v>
      </c>
    </row>
    <row r="53" spans="1:13">
      <c r="A53" s="273">
        <v>44</v>
      </c>
      <c r="B53" s="254" t="s">
        <v>73</v>
      </c>
      <c r="C53" s="254">
        <v>483.6</v>
      </c>
      <c r="D53" s="256">
        <v>484.93333333333334</v>
      </c>
      <c r="E53" s="256">
        <v>480.36666666666667</v>
      </c>
      <c r="F53" s="256">
        <v>477.13333333333333</v>
      </c>
      <c r="G53" s="256">
        <v>472.56666666666666</v>
      </c>
      <c r="H53" s="256">
        <v>488.16666666666669</v>
      </c>
      <c r="I53" s="256">
        <v>492.73333333333341</v>
      </c>
      <c r="J53" s="256">
        <v>495.9666666666667</v>
      </c>
      <c r="K53" s="254">
        <v>489.5</v>
      </c>
      <c r="L53" s="254">
        <v>481.7</v>
      </c>
      <c r="M53" s="254">
        <v>37.192540000000001</v>
      </c>
    </row>
    <row r="54" spans="1:13">
      <c r="A54" s="273">
        <v>45</v>
      </c>
      <c r="B54" s="254" t="s">
        <v>68</v>
      </c>
      <c r="C54" s="254">
        <v>540.85</v>
      </c>
      <c r="D54" s="256">
        <v>543.54999999999995</v>
      </c>
      <c r="E54" s="256">
        <v>537.34999999999991</v>
      </c>
      <c r="F54" s="256">
        <v>533.84999999999991</v>
      </c>
      <c r="G54" s="256">
        <v>527.64999999999986</v>
      </c>
      <c r="H54" s="256">
        <v>547.04999999999995</v>
      </c>
      <c r="I54" s="256">
        <v>553.25</v>
      </c>
      <c r="J54" s="256">
        <v>556.75</v>
      </c>
      <c r="K54" s="254">
        <v>549.75</v>
      </c>
      <c r="L54" s="254">
        <v>540.04999999999995</v>
      </c>
      <c r="M54" s="254">
        <v>76.340360000000004</v>
      </c>
    </row>
    <row r="55" spans="1:13">
      <c r="A55" s="273">
        <v>46</v>
      </c>
      <c r="B55" s="254" t="s">
        <v>70</v>
      </c>
      <c r="C55" s="254">
        <v>415</v>
      </c>
      <c r="D55" s="256">
        <v>416.08333333333331</v>
      </c>
      <c r="E55" s="256">
        <v>411.91666666666663</v>
      </c>
      <c r="F55" s="256">
        <v>408.83333333333331</v>
      </c>
      <c r="G55" s="256">
        <v>404.66666666666663</v>
      </c>
      <c r="H55" s="256">
        <v>419.16666666666663</v>
      </c>
      <c r="I55" s="256">
        <v>423.33333333333326</v>
      </c>
      <c r="J55" s="256">
        <v>426.41666666666663</v>
      </c>
      <c r="K55" s="254">
        <v>420.25</v>
      </c>
      <c r="L55" s="254">
        <v>413</v>
      </c>
      <c r="M55" s="254">
        <v>33.765129999999999</v>
      </c>
    </row>
    <row r="56" spans="1:13">
      <c r="A56" s="273">
        <v>47</v>
      </c>
      <c r="B56" s="254" t="s">
        <v>230</v>
      </c>
      <c r="C56" s="254">
        <v>1302.7</v>
      </c>
      <c r="D56" s="256">
        <v>1304.9333333333332</v>
      </c>
      <c r="E56" s="256">
        <v>1289.8666666666663</v>
      </c>
      <c r="F56" s="256">
        <v>1277.0333333333331</v>
      </c>
      <c r="G56" s="256">
        <v>1261.9666666666662</v>
      </c>
      <c r="H56" s="256">
        <v>1317.7666666666664</v>
      </c>
      <c r="I56" s="256">
        <v>1332.8333333333335</v>
      </c>
      <c r="J56" s="256">
        <v>1345.6666666666665</v>
      </c>
      <c r="K56" s="254">
        <v>1320</v>
      </c>
      <c r="L56" s="254">
        <v>1292.0999999999999</v>
      </c>
      <c r="M56" s="254">
        <v>1.5246299999999999</v>
      </c>
    </row>
    <row r="57" spans="1:13">
      <c r="A57" s="273">
        <v>48</v>
      </c>
      <c r="B57" s="254" t="s">
        <v>71</v>
      </c>
      <c r="C57" s="254">
        <v>15919.25</v>
      </c>
      <c r="D57" s="256">
        <v>15919.85</v>
      </c>
      <c r="E57" s="256">
        <v>15810.6</v>
      </c>
      <c r="F57" s="256">
        <v>15701.95</v>
      </c>
      <c r="G57" s="256">
        <v>15592.7</v>
      </c>
      <c r="H57" s="256">
        <v>16028.5</v>
      </c>
      <c r="I57" s="256">
        <v>16137.75</v>
      </c>
      <c r="J57" s="256">
        <v>16246.4</v>
      </c>
      <c r="K57" s="254">
        <v>16029.1</v>
      </c>
      <c r="L57" s="254">
        <v>15811.2</v>
      </c>
      <c r="M57" s="254">
        <v>0.34637000000000001</v>
      </c>
    </row>
    <row r="58" spans="1:13">
      <c r="A58" s="273">
        <v>49</v>
      </c>
      <c r="B58" s="254" t="s">
        <v>74</v>
      </c>
      <c r="C58" s="254">
        <v>3557.9</v>
      </c>
      <c r="D58" s="256">
        <v>3567.9666666666667</v>
      </c>
      <c r="E58" s="256">
        <v>3540.9333333333334</v>
      </c>
      <c r="F58" s="256">
        <v>3523.9666666666667</v>
      </c>
      <c r="G58" s="256">
        <v>3496.9333333333334</v>
      </c>
      <c r="H58" s="256">
        <v>3584.9333333333334</v>
      </c>
      <c r="I58" s="256">
        <v>3611.9666666666672</v>
      </c>
      <c r="J58" s="256">
        <v>3628.9333333333334</v>
      </c>
      <c r="K58" s="254">
        <v>3595</v>
      </c>
      <c r="L58" s="254">
        <v>3551</v>
      </c>
      <c r="M58" s="254">
        <v>3.0137499999999999</v>
      </c>
    </row>
    <row r="59" spans="1:13">
      <c r="A59" s="273">
        <v>50</v>
      </c>
      <c r="B59" s="254" t="s">
        <v>80</v>
      </c>
      <c r="C59" s="254">
        <v>766.5</v>
      </c>
      <c r="D59" s="256">
        <v>769.33333333333337</v>
      </c>
      <c r="E59" s="256">
        <v>760.2166666666667</v>
      </c>
      <c r="F59" s="256">
        <v>753.93333333333328</v>
      </c>
      <c r="G59" s="256">
        <v>744.81666666666661</v>
      </c>
      <c r="H59" s="256">
        <v>775.61666666666679</v>
      </c>
      <c r="I59" s="256">
        <v>784.73333333333335</v>
      </c>
      <c r="J59" s="256">
        <v>791.01666666666688</v>
      </c>
      <c r="K59" s="254">
        <v>778.45</v>
      </c>
      <c r="L59" s="254">
        <v>763.05</v>
      </c>
      <c r="M59" s="254">
        <v>4.4086699999999999</v>
      </c>
    </row>
    <row r="60" spans="1:13">
      <c r="A60" s="273">
        <v>51</v>
      </c>
      <c r="B60" s="254" t="s">
        <v>75</v>
      </c>
      <c r="C60" s="254">
        <v>664.95</v>
      </c>
      <c r="D60" s="256">
        <v>661.6</v>
      </c>
      <c r="E60" s="256">
        <v>654.30000000000007</v>
      </c>
      <c r="F60" s="256">
        <v>643.65000000000009</v>
      </c>
      <c r="G60" s="256">
        <v>636.35000000000014</v>
      </c>
      <c r="H60" s="256">
        <v>672.25</v>
      </c>
      <c r="I60" s="256">
        <v>679.55</v>
      </c>
      <c r="J60" s="256">
        <v>690.19999999999993</v>
      </c>
      <c r="K60" s="254">
        <v>668.9</v>
      </c>
      <c r="L60" s="254">
        <v>650.95000000000005</v>
      </c>
      <c r="M60" s="254">
        <v>88.145740000000004</v>
      </c>
    </row>
    <row r="61" spans="1:13">
      <c r="A61" s="273">
        <v>52</v>
      </c>
      <c r="B61" s="254" t="s">
        <v>76</v>
      </c>
      <c r="C61" s="254">
        <v>155.9</v>
      </c>
      <c r="D61" s="256">
        <v>156.73333333333332</v>
      </c>
      <c r="E61" s="256">
        <v>153.96666666666664</v>
      </c>
      <c r="F61" s="256">
        <v>152.03333333333333</v>
      </c>
      <c r="G61" s="256">
        <v>149.26666666666665</v>
      </c>
      <c r="H61" s="256">
        <v>158.66666666666663</v>
      </c>
      <c r="I61" s="256">
        <v>161.43333333333334</v>
      </c>
      <c r="J61" s="256">
        <v>163.36666666666662</v>
      </c>
      <c r="K61" s="254">
        <v>159.5</v>
      </c>
      <c r="L61" s="254">
        <v>154.80000000000001</v>
      </c>
      <c r="M61" s="254">
        <v>85.291899999999998</v>
      </c>
    </row>
    <row r="62" spans="1:13">
      <c r="A62" s="273">
        <v>53</v>
      </c>
      <c r="B62" s="254" t="s">
        <v>77</v>
      </c>
      <c r="C62" s="254">
        <v>149.4</v>
      </c>
      <c r="D62" s="256">
        <v>149.36666666666667</v>
      </c>
      <c r="E62" s="256">
        <v>147.58333333333334</v>
      </c>
      <c r="F62" s="256">
        <v>145.76666666666668</v>
      </c>
      <c r="G62" s="256">
        <v>143.98333333333335</v>
      </c>
      <c r="H62" s="256">
        <v>151.18333333333334</v>
      </c>
      <c r="I62" s="256">
        <v>152.96666666666664</v>
      </c>
      <c r="J62" s="256">
        <v>154.78333333333333</v>
      </c>
      <c r="K62" s="254">
        <v>151.15</v>
      </c>
      <c r="L62" s="254">
        <v>147.55000000000001</v>
      </c>
      <c r="M62" s="254">
        <v>16.24025</v>
      </c>
    </row>
    <row r="63" spans="1:13">
      <c r="A63" s="273">
        <v>54</v>
      </c>
      <c r="B63" s="254" t="s">
        <v>81</v>
      </c>
      <c r="C63" s="254">
        <v>562.29999999999995</v>
      </c>
      <c r="D63" s="256">
        <v>565.69999999999993</v>
      </c>
      <c r="E63" s="256">
        <v>555.89999999999986</v>
      </c>
      <c r="F63" s="256">
        <v>549.49999999999989</v>
      </c>
      <c r="G63" s="256">
        <v>539.69999999999982</v>
      </c>
      <c r="H63" s="256">
        <v>572.09999999999991</v>
      </c>
      <c r="I63" s="256">
        <v>581.89999999999986</v>
      </c>
      <c r="J63" s="256">
        <v>588.29999999999995</v>
      </c>
      <c r="K63" s="254">
        <v>575.5</v>
      </c>
      <c r="L63" s="254">
        <v>559.29999999999995</v>
      </c>
      <c r="M63" s="254">
        <v>30.448920000000001</v>
      </c>
    </row>
    <row r="64" spans="1:13">
      <c r="A64" s="273">
        <v>55</v>
      </c>
      <c r="B64" s="254" t="s">
        <v>82</v>
      </c>
      <c r="C64" s="254">
        <v>967.85</v>
      </c>
      <c r="D64" s="256">
        <v>971.88333333333333</v>
      </c>
      <c r="E64" s="256">
        <v>961.4666666666667</v>
      </c>
      <c r="F64" s="256">
        <v>955.08333333333337</v>
      </c>
      <c r="G64" s="256">
        <v>944.66666666666674</v>
      </c>
      <c r="H64" s="256">
        <v>978.26666666666665</v>
      </c>
      <c r="I64" s="256">
        <v>988.68333333333339</v>
      </c>
      <c r="J64" s="256">
        <v>995.06666666666661</v>
      </c>
      <c r="K64" s="254">
        <v>982.3</v>
      </c>
      <c r="L64" s="254">
        <v>965.5</v>
      </c>
      <c r="M64" s="254">
        <v>34.80545</v>
      </c>
    </row>
    <row r="65" spans="1:13">
      <c r="A65" s="273">
        <v>56</v>
      </c>
      <c r="B65" s="254" t="s">
        <v>231</v>
      </c>
      <c r="C65" s="254">
        <v>169.2</v>
      </c>
      <c r="D65" s="256">
        <v>170.05</v>
      </c>
      <c r="E65" s="256">
        <v>166.20000000000002</v>
      </c>
      <c r="F65" s="256">
        <v>163.20000000000002</v>
      </c>
      <c r="G65" s="256">
        <v>159.35000000000002</v>
      </c>
      <c r="H65" s="256">
        <v>173.05</v>
      </c>
      <c r="I65" s="256">
        <v>176.90000000000003</v>
      </c>
      <c r="J65" s="256">
        <v>179.9</v>
      </c>
      <c r="K65" s="254">
        <v>173.9</v>
      </c>
      <c r="L65" s="254">
        <v>167.05</v>
      </c>
      <c r="M65" s="254">
        <v>69.130039999999994</v>
      </c>
    </row>
    <row r="66" spans="1:13">
      <c r="A66" s="273">
        <v>57</v>
      </c>
      <c r="B66" s="254" t="s">
        <v>83</v>
      </c>
      <c r="C66" s="254">
        <v>162.65</v>
      </c>
      <c r="D66" s="256">
        <v>161.43333333333331</v>
      </c>
      <c r="E66" s="256">
        <v>157.86666666666662</v>
      </c>
      <c r="F66" s="256">
        <v>153.08333333333331</v>
      </c>
      <c r="G66" s="256">
        <v>149.51666666666662</v>
      </c>
      <c r="H66" s="256">
        <v>166.21666666666661</v>
      </c>
      <c r="I66" s="256">
        <v>169.78333333333327</v>
      </c>
      <c r="J66" s="256">
        <v>174.56666666666661</v>
      </c>
      <c r="K66" s="254">
        <v>165</v>
      </c>
      <c r="L66" s="254">
        <v>156.65</v>
      </c>
      <c r="M66" s="254">
        <v>617.28565000000003</v>
      </c>
    </row>
    <row r="67" spans="1:13">
      <c r="A67" s="273">
        <v>58</v>
      </c>
      <c r="B67" s="254" t="s">
        <v>820</v>
      </c>
      <c r="C67" s="254">
        <v>3978.95</v>
      </c>
      <c r="D67" s="256">
        <v>3964.8833333333332</v>
      </c>
      <c r="E67" s="256">
        <v>3920.0666666666666</v>
      </c>
      <c r="F67" s="256">
        <v>3861.1833333333334</v>
      </c>
      <c r="G67" s="256">
        <v>3816.3666666666668</v>
      </c>
      <c r="H67" s="256">
        <v>4023.7666666666664</v>
      </c>
      <c r="I67" s="256">
        <v>4068.583333333333</v>
      </c>
      <c r="J67" s="256">
        <v>4127.4666666666662</v>
      </c>
      <c r="K67" s="254">
        <v>4009.7</v>
      </c>
      <c r="L67" s="254">
        <v>3906</v>
      </c>
      <c r="M67" s="254">
        <v>6.0147000000000004</v>
      </c>
    </row>
    <row r="68" spans="1:13">
      <c r="A68" s="273">
        <v>59</v>
      </c>
      <c r="B68" s="254" t="s">
        <v>84</v>
      </c>
      <c r="C68" s="254">
        <v>1701.15</v>
      </c>
      <c r="D68" s="256">
        <v>1705.4166666666667</v>
      </c>
      <c r="E68" s="256">
        <v>1693.0333333333335</v>
      </c>
      <c r="F68" s="256">
        <v>1684.9166666666667</v>
      </c>
      <c r="G68" s="256">
        <v>1672.5333333333335</v>
      </c>
      <c r="H68" s="256">
        <v>1713.5333333333335</v>
      </c>
      <c r="I68" s="256">
        <v>1725.9166666666667</v>
      </c>
      <c r="J68" s="256">
        <v>1734.0333333333335</v>
      </c>
      <c r="K68" s="254">
        <v>1717.8</v>
      </c>
      <c r="L68" s="254">
        <v>1697.3</v>
      </c>
      <c r="M68" s="254">
        <v>2.8425600000000002</v>
      </c>
    </row>
    <row r="69" spans="1:13">
      <c r="A69" s="273">
        <v>60</v>
      </c>
      <c r="B69" s="254" t="s">
        <v>85</v>
      </c>
      <c r="C69" s="254">
        <v>686.05</v>
      </c>
      <c r="D69" s="256">
        <v>688.85</v>
      </c>
      <c r="E69" s="256">
        <v>678.65000000000009</v>
      </c>
      <c r="F69" s="256">
        <v>671.25000000000011</v>
      </c>
      <c r="G69" s="256">
        <v>661.05000000000018</v>
      </c>
      <c r="H69" s="256">
        <v>696.25</v>
      </c>
      <c r="I69" s="256">
        <v>706.45</v>
      </c>
      <c r="J69" s="256">
        <v>713.84999999999991</v>
      </c>
      <c r="K69" s="254">
        <v>699.05</v>
      </c>
      <c r="L69" s="254">
        <v>681.45</v>
      </c>
      <c r="M69" s="254">
        <v>21.542020000000001</v>
      </c>
    </row>
    <row r="70" spans="1:13">
      <c r="A70" s="273">
        <v>61</v>
      </c>
      <c r="B70" s="254" t="s">
        <v>232</v>
      </c>
      <c r="C70" s="254">
        <v>849.55</v>
      </c>
      <c r="D70" s="256">
        <v>852.11666666666667</v>
      </c>
      <c r="E70" s="256">
        <v>842.43333333333339</v>
      </c>
      <c r="F70" s="256">
        <v>835.31666666666672</v>
      </c>
      <c r="G70" s="256">
        <v>825.63333333333344</v>
      </c>
      <c r="H70" s="256">
        <v>859.23333333333335</v>
      </c>
      <c r="I70" s="256">
        <v>868.91666666666652</v>
      </c>
      <c r="J70" s="256">
        <v>876.0333333333333</v>
      </c>
      <c r="K70" s="254">
        <v>861.8</v>
      </c>
      <c r="L70" s="254">
        <v>845</v>
      </c>
      <c r="M70" s="254">
        <v>1.49017</v>
      </c>
    </row>
    <row r="71" spans="1:13">
      <c r="A71" s="273">
        <v>62</v>
      </c>
      <c r="B71" s="254" t="s">
        <v>233</v>
      </c>
      <c r="C71" s="254">
        <v>430</v>
      </c>
      <c r="D71" s="256">
        <v>428.13333333333338</v>
      </c>
      <c r="E71" s="256">
        <v>421.86666666666679</v>
      </c>
      <c r="F71" s="256">
        <v>413.73333333333341</v>
      </c>
      <c r="G71" s="256">
        <v>407.46666666666681</v>
      </c>
      <c r="H71" s="256">
        <v>436.26666666666677</v>
      </c>
      <c r="I71" s="256">
        <v>442.5333333333333</v>
      </c>
      <c r="J71" s="256">
        <v>450.66666666666674</v>
      </c>
      <c r="K71" s="254">
        <v>434.4</v>
      </c>
      <c r="L71" s="254">
        <v>420</v>
      </c>
      <c r="M71" s="254">
        <v>12.202680000000001</v>
      </c>
    </row>
    <row r="72" spans="1:13">
      <c r="A72" s="273">
        <v>63</v>
      </c>
      <c r="B72" s="254" t="s">
        <v>86</v>
      </c>
      <c r="C72" s="254">
        <v>833.1</v>
      </c>
      <c r="D72" s="256">
        <v>835.73333333333323</v>
      </c>
      <c r="E72" s="256">
        <v>827.56666666666649</v>
      </c>
      <c r="F72" s="256">
        <v>822.0333333333333</v>
      </c>
      <c r="G72" s="256">
        <v>813.86666666666656</v>
      </c>
      <c r="H72" s="256">
        <v>841.26666666666642</v>
      </c>
      <c r="I72" s="256">
        <v>849.43333333333317</v>
      </c>
      <c r="J72" s="256">
        <v>854.96666666666636</v>
      </c>
      <c r="K72" s="254">
        <v>843.9</v>
      </c>
      <c r="L72" s="254">
        <v>830.2</v>
      </c>
      <c r="M72" s="254">
        <v>11.298959999999999</v>
      </c>
    </row>
    <row r="73" spans="1:13">
      <c r="A73" s="273">
        <v>64</v>
      </c>
      <c r="B73" s="254" t="s">
        <v>92</v>
      </c>
      <c r="C73" s="254">
        <v>310.05</v>
      </c>
      <c r="D73" s="256">
        <v>311.90000000000003</v>
      </c>
      <c r="E73" s="256">
        <v>307.20000000000005</v>
      </c>
      <c r="F73" s="256">
        <v>304.35000000000002</v>
      </c>
      <c r="G73" s="256">
        <v>299.65000000000003</v>
      </c>
      <c r="H73" s="256">
        <v>314.75000000000006</v>
      </c>
      <c r="I73" s="256">
        <v>319.45</v>
      </c>
      <c r="J73" s="256">
        <v>322.30000000000007</v>
      </c>
      <c r="K73" s="254">
        <v>316.60000000000002</v>
      </c>
      <c r="L73" s="254">
        <v>309.05</v>
      </c>
      <c r="M73" s="254">
        <v>117.48668000000001</v>
      </c>
    </row>
    <row r="74" spans="1:13">
      <c r="A74" s="273">
        <v>65</v>
      </c>
      <c r="B74" s="254" t="s">
        <v>87</v>
      </c>
      <c r="C74" s="254">
        <v>565.20000000000005</v>
      </c>
      <c r="D74" s="256">
        <v>563.70000000000005</v>
      </c>
      <c r="E74" s="256">
        <v>561.20000000000005</v>
      </c>
      <c r="F74" s="256">
        <v>557.20000000000005</v>
      </c>
      <c r="G74" s="256">
        <v>554.70000000000005</v>
      </c>
      <c r="H74" s="256">
        <v>567.70000000000005</v>
      </c>
      <c r="I74" s="256">
        <v>570.20000000000005</v>
      </c>
      <c r="J74" s="256">
        <v>574.20000000000005</v>
      </c>
      <c r="K74" s="254">
        <v>566.20000000000005</v>
      </c>
      <c r="L74" s="254">
        <v>559.70000000000005</v>
      </c>
      <c r="M74" s="254">
        <v>10.365629999999999</v>
      </c>
    </row>
    <row r="75" spans="1:13">
      <c r="A75" s="273">
        <v>66</v>
      </c>
      <c r="B75" s="254" t="s">
        <v>234</v>
      </c>
      <c r="C75" s="254">
        <v>1786.5</v>
      </c>
      <c r="D75" s="256">
        <v>1793.2833333333335</v>
      </c>
      <c r="E75" s="256">
        <v>1771.616666666667</v>
      </c>
      <c r="F75" s="256">
        <v>1756.7333333333336</v>
      </c>
      <c r="G75" s="256">
        <v>1735.0666666666671</v>
      </c>
      <c r="H75" s="256">
        <v>1808.166666666667</v>
      </c>
      <c r="I75" s="256">
        <v>1829.8333333333335</v>
      </c>
      <c r="J75" s="256">
        <v>1844.7166666666669</v>
      </c>
      <c r="K75" s="254">
        <v>1814.95</v>
      </c>
      <c r="L75" s="254">
        <v>1778.4</v>
      </c>
      <c r="M75" s="254">
        <v>0.26547999999999999</v>
      </c>
    </row>
    <row r="76" spans="1:13">
      <c r="A76" s="273">
        <v>67</v>
      </c>
      <c r="B76" s="254" t="s">
        <v>828</v>
      </c>
      <c r="C76" s="254">
        <v>201.5</v>
      </c>
      <c r="D76" s="256">
        <v>202.61666666666667</v>
      </c>
      <c r="E76" s="256">
        <v>197.53333333333336</v>
      </c>
      <c r="F76" s="256">
        <v>193.56666666666669</v>
      </c>
      <c r="G76" s="256">
        <v>188.48333333333338</v>
      </c>
      <c r="H76" s="256">
        <v>206.58333333333334</v>
      </c>
      <c r="I76" s="256">
        <v>211.66666666666666</v>
      </c>
      <c r="J76" s="256">
        <v>215.63333333333333</v>
      </c>
      <c r="K76" s="254">
        <v>207.7</v>
      </c>
      <c r="L76" s="254">
        <v>198.65</v>
      </c>
      <c r="M76" s="254">
        <v>10.37984</v>
      </c>
    </row>
    <row r="77" spans="1:13">
      <c r="A77" s="273">
        <v>68</v>
      </c>
      <c r="B77" s="254" t="s">
        <v>90</v>
      </c>
      <c r="C77" s="254">
        <v>4334.5</v>
      </c>
      <c r="D77" s="256">
        <v>4352.166666666667</v>
      </c>
      <c r="E77" s="256">
        <v>4307.3333333333339</v>
      </c>
      <c r="F77" s="256">
        <v>4280.166666666667</v>
      </c>
      <c r="G77" s="256">
        <v>4235.3333333333339</v>
      </c>
      <c r="H77" s="256">
        <v>4379.3333333333339</v>
      </c>
      <c r="I77" s="256">
        <v>4424.1666666666679</v>
      </c>
      <c r="J77" s="256">
        <v>4451.3333333333339</v>
      </c>
      <c r="K77" s="254">
        <v>4397</v>
      </c>
      <c r="L77" s="254">
        <v>4325</v>
      </c>
      <c r="M77" s="254">
        <v>5.7441300000000002</v>
      </c>
    </row>
    <row r="78" spans="1:13">
      <c r="A78" s="273">
        <v>69</v>
      </c>
      <c r="B78" s="254" t="s">
        <v>348</v>
      </c>
      <c r="C78" s="254">
        <v>3214.65</v>
      </c>
      <c r="D78" s="256">
        <v>3198.5499999999997</v>
      </c>
      <c r="E78" s="256">
        <v>3155.0999999999995</v>
      </c>
      <c r="F78" s="256">
        <v>3095.5499999999997</v>
      </c>
      <c r="G78" s="256">
        <v>3052.0999999999995</v>
      </c>
      <c r="H78" s="256">
        <v>3258.0999999999995</v>
      </c>
      <c r="I78" s="256">
        <v>3301.5499999999993</v>
      </c>
      <c r="J78" s="256">
        <v>3361.0999999999995</v>
      </c>
      <c r="K78" s="254">
        <v>3242</v>
      </c>
      <c r="L78" s="254">
        <v>3139</v>
      </c>
      <c r="M78" s="254">
        <v>4.02339</v>
      </c>
    </row>
    <row r="79" spans="1:13">
      <c r="A79" s="273">
        <v>70</v>
      </c>
      <c r="B79" s="254" t="s">
        <v>93</v>
      </c>
      <c r="C79" s="254">
        <v>5453</v>
      </c>
      <c r="D79" s="256">
        <v>5410.4833333333336</v>
      </c>
      <c r="E79" s="256">
        <v>5331.0666666666675</v>
      </c>
      <c r="F79" s="256">
        <v>5209.1333333333341</v>
      </c>
      <c r="G79" s="256">
        <v>5129.7166666666681</v>
      </c>
      <c r="H79" s="256">
        <v>5532.416666666667</v>
      </c>
      <c r="I79" s="256">
        <v>5611.833333333333</v>
      </c>
      <c r="J79" s="256">
        <v>5733.7666666666664</v>
      </c>
      <c r="K79" s="254">
        <v>5489.9</v>
      </c>
      <c r="L79" s="254">
        <v>5288.55</v>
      </c>
      <c r="M79" s="254">
        <v>14.55484</v>
      </c>
    </row>
    <row r="80" spans="1:13">
      <c r="A80" s="273">
        <v>71</v>
      </c>
      <c r="B80" s="254" t="s">
        <v>235</v>
      </c>
      <c r="C80" s="254">
        <v>72.599999999999994</v>
      </c>
      <c r="D80" s="256">
        <v>73.416666666666657</v>
      </c>
      <c r="E80" s="256">
        <v>70.783333333333317</v>
      </c>
      <c r="F80" s="256">
        <v>68.966666666666654</v>
      </c>
      <c r="G80" s="256">
        <v>66.333333333333314</v>
      </c>
      <c r="H80" s="256">
        <v>75.23333333333332</v>
      </c>
      <c r="I80" s="256">
        <v>77.866666666666646</v>
      </c>
      <c r="J80" s="256">
        <v>79.683333333333323</v>
      </c>
      <c r="K80" s="254">
        <v>76.05</v>
      </c>
      <c r="L80" s="254">
        <v>71.599999999999994</v>
      </c>
      <c r="M80" s="254">
        <v>33.165300000000002</v>
      </c>
    </row>
    <row r="81" spans="1:13">
      <c r="A81" s="273">
        <v>72</v>
      </c>
      <c r="B81" s="254" t="s">
        <v>94</v>
      </c>
      <c r="C81" s="254">
        <v>2746.4</v>
      </c>
      <c r="D81" s="256">
        <v>2736.6000000000004</v>
      </c>
      <c r="E81" s="256">
        <v>2720.6500000000005</v>
      </c>
      <c r="F81" s="256">
        <v>2694.9</v>
      </c>
      <c r="G81" s="256">
        <v>2678.9500000000003</v>
      </c>
      <c r="H81" s="256">
        <v>2762.3500000000008</v>
      </c>
      <c r="I81" s="256">
        <v>2778.3000000000006</v>
      </c>
      <c r="J81" s="256">
        <v>2804.0500000000011</v>
      </c>
      <c r="K81" s="254">
        <v>2752.55</v>
      </c>
      <c r="L81" s="254">
        <v>2710.85</v>
      </c>
      <c r="M81" s="254">
        <v>5.9666899999999998</v>
      </c>
    </row>
    <row r="82" spans="1:13">
      <c r="A82" s="273">
        <v>73</v>
      </c>
      <c r="B82" s="254" t="s">
        <v>236</v>
      </c>
      <c r="C82" s="254">
        <v>543.1</v>
      </c>
      <c r="D82" s="256">
        <v>548.94999999999993</v>
      </c>
      <c r="E82" s="256">
        <v>533.14999999999986</v>
      </c>
      <c r="F82" s="256">
        <v>523.19999999999993</v>
      </c>
      <c r="G82" s="256">
        <v>507.39999999999986</v>
      </c>
      <c r="H82" s="256">
        <v>558.89999999999986</v>
      </c>
      <c r="I82" s="256">
        <v>574.69999999999982</v>
      </c>
      <c r="J82" s="256">
        <v>584.64999999999986</v>
      </c>
      <c r="K82" s="254">
        <v>564.75</v>
      </c>
      <c r="L82" s="254">
        <v>539</v>
      </c>
      <c r="M82" s="254">
        <v>2.95085</v>
      </c>
    </row>
    <row r="83" spans="1:13">
      <c r="A83" s="273">
        <v>74</v>
      </c>
      <c r="B83" s="254" t="s">
        <v>237</v>
      </c>
      <c r="C83" s="254">
        <v>1497.25</v>
      </c>
      <c r="D83" s="256">
        <v>1493.4166666666667</v>
      </c>
      <c r="E83" s="256">
        <v>1481.8333333333335</v>
      </c>
      <c r="F83" s="256">
        <v>1466.4166666666667</v>
      </c>
      <c r="G83" s="256">
        <v>1454.8333333333335</v>
      </c>
      <c r="H83" s="256">
        <v>1508.8333333333335</v>
      </c>
      <c r="I83" s="256">
        <v>1520.416666666667</v>
      </c>
      <c r="J83" s="256">
        <v>1535.8333333333335</v>
      </c>
      <c r="K83" s="254">
        <v>1505</v>
      </c>
      <c r="L83" s="254">
        <v>1478</v>
      </c>
      <c r="M83" s="254">
        <v>0.35639999999999999</v>
      </c>
    </row>
    <row r="84" spans="1:13">
      <c r="A84" s="273">
        <v>75</v>
      </c>
      <c r="B84" s="254" t="s">
        <v>96</v>
      </c>
      <c r="C84" s="254">
        <v>1218.9000000000001</v>
      </c>
      <c r="D84" s="256">
        <v>1218.1333333333334</v>
      </c>
      <c r="E84" s="256">
        <v>1202.7666666666669</v>
      </c>
      <c r="F84" s="256">
        <v>1186.6333333333334</v>
      </c>
      <c r="G84" s="256">
        <v>1171.2666666666669</v>
      </c>
      <c r="H84" s="256">
        <v>1234.2666666666669</v>
      </c>
      <c r="I84" s="256">
        <v>1249.6333333333332</v>
      </c>
      <c r="J84" s="256">
        <v>1265.7666666666669</v>
      </c>
      <c r="K84" s="254">
        <v>1233.5</v>
      </c>
      <c r="L84" s="254">
        <v>1202</v>
      </c>
      <c r="M84" s="254">
        <v>24.106380000000001</v>
      </c>
    </row>
    <row r="85" spans="1:13">
      <c r="A85" s="273">
        <v>76</v>
      </c>
      <c r="B85" s="254" t="s">
        <v>97</v>
      </c>
      <c r="C85" s="254">
        <v>191.55</v>
      </c>
      <c r="D85" s="256">
        <v>192.15</v>
      </c>
      <c r="E85" s="256">
        <v>189.85000000000002</v>
      </c>
      <c r="F85" s="256">
        <v>188.15</v>
      </c>
      <c r="G85" s="256">
        <v>185.85000000000002</v>
      </c>
      <c r="H85" s="256">
        <v>193.85000000000002</v>
      </c>
      <c r="I85" s="256">
        <v>196.15000000000003</v>
      </c>
      <c r="J85" s="256">
        <v>197.85000000000002</v>
      </c>
      <c r="K85" s="254">
        <v>194.45</v>
      </c>
      <c r="L85" s="254">
        <v>190.45</v>
      </c>
      <c r="M85" s="254">
        <v>25.526949999999999</v>
      </c>
    </row>
    <row r="86" spans="1:13">
      <c r="A86" s="273">
        <v>77</v>
      </c>
      <c r="B86" s="254" t="s">
        <v>98</v>
      </c>
      <c r="C86" s="254">
        <v>86.05</v>
      </c>
      <c r="D86" s="256">
        <v>86.333333333333329</v>
      </c>
      <c r="E86" s="256">
        <v>85.016666666666652</v>
      </c>
      <c r="F86" s="256">
        <v>83.98333333333332</v>
      </c>
      <c r="G86" s="256">
        <v>82.666666666666643</v>
      </c>
      <c r="H86" s="256">
        <v>87.36666666666666</v>
      </c>
      <c r="I86" s="256">
        <v>88.683333333333351</v>
      </c>
      <c r="J86" s="256">
        <v>89.716666666666669</v>
      </c>
      <c r="K86" s="254">
        <v>87.65</v>
      </c>
      <c r="L86" s="254">
        <v>85.3</v>
      </c>
      <c r="M86" s="254">
        <v>133.88255000000001</v>
      </c>
    </row>
    <row r="87" spans="1:13">
      <c r="A87" s="273">
        <v>78</v>
      </c>
      <c r="B87" s="254" t="s">
        <v>359</v>
      </c>
      <c r="C87" s="254">
        <v>233</v>
      </c>
      <c r="D87" s="256">
        <v>233.15</v>
      </c>
      <c r="E87" s="256">
        <v>228.95000000000002</v>
      </c>
      <c r="F87" s="256">
        <v>224.9</v>
      </c>
      <c r="G87" s="256">
        <v>220.70000000000002</v>
      </c>
      <c r="H87" s="256">
        <v>237.20000000000002</v>
      </c>
      <c r="I87" s="256">
        <v>241.4</v>
      </c>
      <c r="J87" s="256">
        <v>245.45000000000002</v>
      </c>
      <c r="K87" s="254">
        <v>237.35</v>
      </c>
      <c r="L87" s="254">
        <v>229.1</v>
      </c>
      <c r="M87" s="254">
        <v>30.108239999999999</v>
      </c>
    </row>
    <row r="88" spans="1:13">
      <c r="A88" s="273">
        <v>79</v>
      </c>
      <c r="B88" s="254" t="s">
        <v>240</v>
      </c>
      <c r="C88" s="254">
        <v>60.05</v>
      </c>
      <c r="D88" s="256">
        <v>58.25</v>
      </c>
      <c r="E88" s="256">
        <v>56.45</v>
      </c>
      <c r="F88" s="256">
        <v>52.85</v>
      </c>
      <c r="G88" s="256">
        <v>51.050000000000004</v>
      </c>
      <c r="H88" s="256">
        <v>61.85</v>
      </c>
      <c r="I88" s="256">
        <v>63.65</v>
      </c>
      <c r="J88" s="256">
        <v>67.25</v>
      </c>
      <c r="K88" s="254">
        <v>60.05</v>
      </c>
      <c r="L88" s="254">
        <v>54.65</v>
      </c>
      <c r="M88" s="254">
        <v>116.78211</v>
      </c>
    </row>
    <row r="89" spans="1:13">
      <c r="A89" s="273">
        <v>80</v>
      </c>
      <c r="B89" s="254" t="s">
        <v>99</v>
      </c>
      <c r="C89" s="254">
        <v>163.75</v>
      </c>
      <c r="D89" s="256">
        <v>164.23333333333332</v>
      </c>
      <c r="E89" s="256">
        <v>160.71666666666664</v>
      </c>
      <c r="F89" s="256">
        <v>157.68333333333331</v>
      </c>
      <c r="G89" s="256">
        <v>154.16666666666663</v>
      </c>
      <c r="H89" s="256">
        <v>167.26666666666665</v>
      </c>
      <c r="I89" s="256">
        <v>170.78333333333336</v>
      </c>
      <c r="J89" s="256">
        <v>173.81666666666666</v>
      </c>
      <c r="K89" s="254">
        <v>167.75</v>
      </c>
      <c r="L89" s="254">
        <v>161.19999999999999</v>
      </c>
      <c r="M89" s="254">
        <v>238.25479000000001</v>
      </c>
    </row>
    <row r="90" spans="1:13">
      <c r="A90" s="273">
        <v>81</v>
      </c>
      <c r="B90" s="254" t="s">
        <v>102</v>
      </c>
      <c r="C90" s="254">
        <v>27.05</v>
      </c>
      <c r="D90" s="256">
        <v>27</v>
      </c>
      <c r="E90" s="256">
        <v>26.75</v>
      </c>
      <c r="F90" s="256">
        <v>26.45</v>
      </c>
      <c r="G90" s="256">
        <v>26.2</v>
      </c>
      <c r="H90" s="256">
        <v>27.3</v>
      </c>
      <c r="I90" s="256">
        <v>27.55</v>
      </c>
      <c r="J90" s="256">
        <v>27.85</v>
      </c>
      <c r="K90" s="254">
        <v>27.25</v>
      </c>
      <c r="L90" s="254">
        <v>26.7</v>
      </c>
      <c r="M90" s="254">
        <v>103.18653999999999</v>
      </c>
    </row>
    <row r="91" spans="1:13">
      <c r="A91" s="273">
        <v>82</v>
      </c>
      <c r="B91" s="254" t="s">
        <v>241</v>
      </c>
      <c r="C91" s="254">
        <v>196.45</v>
      </c>
      <c r="D91" s="256">
        <v>196.86666666666665</v>
      </c>
      <c r="E91" s="256">
        <v>195.0333333333333</v>
      </c>
      <c r="F91" s="256">
        <v>193.61666666666665</v>
      </c>
      <c r="G91" s="256">
        <v>191.7833333333333</v>
      </c>
      <c r="H91" s="256">
        <v>198.2833333333333</v>
      </c>
      <c r="I91" s="256">
        <v>200.11666666666662</v>
      </c>
      <c r="J91" s="256">
        <v>201.5333333333333</v>
      </c>
      <c r="K91" s="254">
        <v>198.7</v>
      </c>
      <c r="L91" s="254">
        <v>195.45</v>
      </c>
      <c r="M91" s="254">
        <v>3.1999200000000001</v>
      </c>
    </row>
    <row r="92" spans="1:13">
      <c r="A92" s="273">
        <v>83</v>
      </c>
      <c r="B92" s="254" t="s">
        <v>100</v>
      </c>
      <c r="C92" s="254">
        <v>652.9</v>
      </c>
      <c r="D92" s="256">
        <v>648.13333333333333</v>
      </c>
      <c r="E92" s="256">
        <v>638.36666666666667</v>
      </c>
      <c r="F92" s="256">
        <v>623.83333333333337</v>
      </c>
      <c r="G92" s="256">
        <v>614.06666666666672</v>
      </c>
      <c r="H92" s="256">
        <v>662.66666666666663</v>
      </c>
      <c r="I92" s="256">
        <v>672.43333333333328</v>
      </c>
      <c r="J92" s="256">
        <v>686.96666666666658</v>
      </c>
      <c r="K92" s="254">
        <v>657.9</v>
      </c>
      <c r="L92" s="254">
        <v>633.6</v>
      </c>
      <c r="M92" s="254">
        <v>49.787520000000001</v>
      </c>
    </row>
    <row r="93" spans="1:13">
      <c r="A93" s="273">
        <v>84</v>
      </c>
      <c r="B93" s="254" t="s">
        <v>242</v>
      </c>
      <c r="C93" s="254">
        <v>555.5</v>
      </c>
      <c r="D93" s="256">
        <v>556.13333333333333</v>
      </c>
      <c r="E93" s="256">
        <v>553.36666666666667</v>
      </c>
      <c r="F93" s="256">
        <v>551.23333333333335</v>
      </c>
      <c r="G93" s="256">
        <v>548.4666666666667</v>
      </c>
      <c r="H93" s="256">
        <v>558.26666666666665</v>
      </c>
      <c r="I93" s="256">
        <v>561.0333333333333</v>
      </c>
      <c r="J93" s="256">
        <v>563.16666666666663</v>
      </c>
      <c r="K93" s="254">
        <v>558.9</v>
      </c>
      <c r="L93" s="254">
        <v>554</v>
      </c>
      <c r="M93" s="254">
        <v>0.99856</v>
      </c>
    </row>
    <row r="94" spans="1:13">
      <c r="A94" s="273">
        <v>85</v>
      </c>
      <c r="B94" s="254" t="s">
        <v>103</v>
      </c>
      <c r="C94" s="254">
        <v>899.55</v>
      </c>
      <c r="D94" s="256">
        <v>897.51666666666654</v>
      </c>
      <c r="E94" s="256">
        <v>888.1333333333331</v>
      </c>
      <c r="F94" s="256">
        <v>876.71666666666658</v>
      </c>
      <c r="G94" s="256">
        <v>867.33333333333314</v>
      </c>
      <c r="H94" s="256">
        <v>908.93333333333305</v>
      </c>
      <c r="I94" s="256">
        <v>918.31666666666649</v>
      </c>
      <c r="J94" s="256">
        <v>929.73333333333301</v>
      </c>
      <c r="K94" s="254">
        <v>906.9</v>
      </c>
      <c r="L94" s="254">
        <v>886.1</v>
      </c>
      <c r="M94" s="254">
        <v>28.846440000000001</v>
      </c>
    </row>
    <row r="95" spans="1:13">
      <c r="A95" s="273">
        <v>86</v>
      </c>
      <c r="B95" s="254" t="s">
        <v>243</v>
      </c>
      <c r="C95" s="254">
        <v>553.4</v>
      </c>
      <c r="D95" s="256">
        <v>553.48333333333335</v>
      </c>
      <c r="E95" s="256">
        <v>549.9666666666667</v>
      </c>
      <c r="F95" s="256">
        <v>546.5333333333333</v>
      </c>
      <c r="G95" s="256">
        <v>543.01666666666665</v>
      </c>
      <c r="H95" s="256">
        <v>556.91666666666674</v>
      </c>
      <c r="I95" s="256">
        <v>560.43333333333339</v>
      </c>
      <c r="J95" s="256">
        <v>563.86666666666679</v>
      </c>
      <c r="K95" s="254">
        <v>557</v>
      </c>
      <c r="L95" s="254">
        <v>550.04999999999995</v>
      </c>
      <c r="M95" s="254">
        <v>1.5784499999999999</v>
      </c>
    </row>
    <row r="96" spans="1:13">
      <c r="A96" s="273">
        <v>87</v>
      </c>
      <c r="B96" s="254" t="s">
        <v>244</v>
      </c>
      <c r="C96" s="254">
        <v>1421.75</v>
      </c>
      <c r="D96" s="256">
        <v>1430.1166666666668</v>
      </c>
      <c r="E96" s="256">
        <v>1410.2333333333336</v>
      </c>
      <c r="F96" s="256">
        <v>1398.7166666666667</v>
      </c>
      <c r="G96" s="256">
        <v>1378.8333333333335</v>
      </c>
      <c r="H96" s="256">
        <v>1441.6333333333337</v>
      </c>
      <c r="I96" s="256">
        <v>1461.5166666666669</v>
      </c>
      <c r="J96" s="256">
        <v>1473.0333333333338</v>
      </c>
      <c r="K96" s="254">
        <v>1450</v>
      </c>
      <c r="L96" s="254">
        <v>1418.6</v>
      </c>
      <c r="M96" s="254">
        <v>7.2726100000000002</v>
      </c>
    </row>
    <row r="97" spans="1:13">
      <c r="A97" s="273">
        <v>88</v>
      </c>
      <c r="B97" s="254" t="s">
        <v>104</v>
      </c>
      <c r="C97" s="254">
        <v>1490.6</v>
      </c>
      <c r="D97" s="256">
        <v>1492.0333333333335</v>
      </c>
      <c r="E97" s="256">
        <v>1474.0666666666671</v>
      </c>
      <c r="F97" s="256">
        <v>1457.5333333333335</v>
      </c>
      <c r="G97" s="256">
        <v>1439.5666666666671</v>
      </c>
      <c r="H97" s="256">
        <v>1508.5666666666671</v>
      </c>
      <c r="I97" s="256">
        <v>1526.5333333333338</v>
      </c>
      <c r="J97" s="256">
        <v>1543.0666666666671</v>
      </c>
      <c r="K97" s="254">
        <v>1510</v>
      </c>
      <c r="L97" s="254">
        <v>1475.5</v>
      </c>
      <c r="M97" s="254">
        <v>8.9545200000000005</v>
      </c>
    </row>
    <row r="98" spans="1:13">
      <c r="A98" s="273">
        <v>89</v>
      </c>
      <c r="B98" s="254" t="s">
        <v>372</v>
      </c>
      <c r="C98" s="254">
        <v>603.79999999999995</v>
      </c>
      <c r="D98" s="256">
        <v>608.9</v>
      </c>
      <c r="E98" s="256">
        <v>594</v>
      </c>
      <c r="F98" s="256">
        <v>584.20000000000005</v>
      </c>
      <c r="G98" s="256">
        <v>569.30000000000007</v>
      </c>
      <c r="H98" s="256">
        <v>618.69999999999993</v>
      </c>
      <c r="I98" s="256">
        <v>633.5999999999998</v>
      </c>
      <c r="J98" s="256">
        <v>643.39999999999986</v>
      </c>
      <c r="K98" s="254">
        <v>623.79999999999995</v>
      </c>
      <c r="L98" s="254">
        <v>599.1</v>
      </c>
      <c r="M98" s="254">
        <v>20.59008</v>
      </c>
    </row>
    <row r="99" spans="1:13">
      <c r="A99" s="273">
        <v>90</v>
      </c>
      <c r="B99" s="254" t="s">
        <v>246</v>
      </c>
      <c r="C99" s="254">
        <v>305.39999999999998</v>
      </c>
      <c r="D99" s="256">
        <v>304.95</v>
      </c>
      <c r="E99" s="256">
        <v>301.89999999999998</v>
      </c>
      <c r="F99" s="256">
        <v>298.39999999999998</v>
      </c>
      <c r="G99" s="256">
        <v>295.34999999999997</v>
      </c>
      <c r="H99" s="256">
        <v>308.45</v>
      </c>
      <c r="I99" s="256">
        <v>311.50000000000006</v>
      </c>
      <c r="J99" s="256">
        <v>315</v>
      </c>
      <c r="K99" s="254">
        <v>308</v>
      </c>
      <c r="L99" s="254">
        <v>301.45</v>
      </c>
      <c r="M99" s="254">
        <v>6.7865799999999998</v>
      </c>
    </row>
    <row r="100" spans="1:13">
      <c r="A100" s="273">
        <v>91</v>
      </c>
      <c r="B100" s="254" t="s">
        <v>107</v>
      </c>
      <c r="C100" s="254">
        <v>983.35</v>
      </c>
      <c r="D100" s="256">
        <v>981.2833333333333</v>
      </c>
      <c r="E100" s="256">
        <v>972.56666666666661</v>
      </c>
      <c r="F100" s="256">
        <v>961.7833333333333</v>
      </c>
      <c r="G100" s="256">
        <v>953.06666666666661</v>
      </c>
      <c r="H100" s="256">
        <v>992.06666666666661</v>
      </c>
      <c r="I100" s="256">
        <v>1000.7833333333333</v>
      </c>
      <c r="J100" s="256">
        <v>1011.5666666666666</v>
      </c>
      <c r="K100" s="254">
        <v>990</v>
      </c>
      <c r="L100" s="254">
        <v>970.5</v>
      </c>
      <c r="M100" s="254">
        <v>47.770350000000001</v>
      </c>
    </row>
    <row r="101" spans="1:13">
      <c r="A101" s="273">
        <v>92</v>
      </c>
      <c r="B101" s="254" t="s">
        <v>248</v>
      </c>
      <c r="C101" s="254">
        <v>3093</v>
      </c>
      <c r="D101" s="256">
        <v>3079.6666666666665</v>
      </c>
      <c r="E101" s="256">
        <v>3054.333333333333</v>
      </c>
      <c r="F101" s="256">
        <v>3015.6666666666665</v>
      </c>
      <c r="G101" s="256">
        <v>2990.333333333333</v>
      </c>
      <c r="H101" s="256">
        <v>3118.333333333333</v>
      </c>
      <c r="I101" s="256">
        <v>3143.6666666666661</v>
      </c>
      <c r="J101" s="256">
        <v>3182.333333333333</v>
      </c>
      <c r="K101" s="254">
        <v>3105</v>
      </c>
      <c r="L101" s="254">
        <v>3041</v>
      </c>
      <c r="M101" s="254">
        <v>2.8066300000000002</v>
      </c>
    </row>
    <row r="102" spans="1:13">
      <c r="A102" s="273">
        <v>93</v>
      </c>
      <c r="B102" s="254" t="s">
        <v>109</v>
      </c>
      <c r="C102" s="254">
        <v>1486.35</v>
      </c>
      <c r="D102" s="256">
        <v>1487.9833333333333</v>
      </c>
      <c r="E102" s="256">
        <v>1479.4166666666667</v>
      </c>
      <c r="F102" s="256">
        <v>1472.4833333333333</v>
      </c>
      <c r="G102" s="256">
        <v>1463.9166666666667</v>
      </c>
      <c r="H102" s="256">
        <v>1494.9166666666667</v>
      </c>
      <c r="I102" s="256">
        <v>1503.4833333333333</v>
      </c>
      <c r="J102" s="256">
        <v>1510.4166666666667</v>
      </c>
      <c r="K102" s="254">
        <v>1496.55</v>
      </c>
      <c r="L102" s="254">
        <v>1481.05</v>
      </c>
      <c r="M102" s="254">
        <v>36.029870000000003</v>
      </c>
    </row>
    <row r="103" spans="1:13">
      <c r="A103" s="273">
        <v>94</v>
      </c>
      <c r="B103" s="254" t="s">
        <v>249</v>
      </c>
      <c r="C103" s="254">
        <v>682.6</v>
      </c>
      <c r="D103" s="256">
        <v>684.76666666666677</v>
      </c>
      <c r="E103" s="256">
        <v>679.38333333333355</v>
      </c>
      <c r="F103" s="256">
        <v>676.16666666666674</v>
      </c>
      <c r="G103" s="256">
        <v>670.78333333333353</v>
      </c>
      <c r="H103" s="256">
        <v>687.98333333333358</v>
      </c>
      <c r="I103" s="256">
        <v>693.36666666666679</v>
      </c>
      <c r="J103" s="256">
        <v>696.5833333333336</v>
      </c>
      <c r="K103" s="254">
        <v>690.15</v>
      </c>
      <c r="L103" s="254">
        <v>681.55</v>
      </c>
      <c r="M103" s="254">
        <v>17.164809999999999</v>
      </c>
    </row>
    <row r="104" spans="1:13">
      <c r="A104" s="273">
        <v>95</v>
      </c>
      <c r="B104" s="254" t="s">
        <v>105</v>
      </c>
      <c r="C104" s="254">
        <v>1017.1</v>
      </c>
      <c r="D104" s="256">
        <v>1020.1833333333334</v>
      </c>
      <c r="E104" s="256">
        <v>1008.4166666666667</v>
      </c>
      <c r="F104" s="256">
        <v>999.73333333333335</v>
      </c>
      <c r="G104" s="256">
        <v>987.9666666666667</v>
      </c>
      <c r="H104" s="256">
        <v>1028.8666666666668</v>
      </c>
      <c r="I104" s="256">
        <v>1040.6333333333332</v>
      </c>
      <c r="J104" s="256">
        <v>1049.3166666666668</v>
      </c>
      <c r="K104" s="254">
        <v>1031.95</v>
      </c>
      <c r="L104" s="254">
        <v>1011.5</v>
      </c>
      <c r="M104" s="254">
        <v>14.006790000000001</v>
      </c>
    </row>
    <row r="105" spans="1:13">
      <c r="A105" s="273">
        <v>96</v>
      </c>
      <c r="B105" s="254" t="s">
        <v>110</v>
      </c>
      <c r="C105" s="254">
        <v>3004.35</v>
      </c>
      <c r="D105" s="256">
        <v>3012.4500000000003</v>
      </c>
      <c r="E105" s="256">
        <v>2986.9000000000005</v>
      </c>
      <c r="F105" s="256">
        <v>2969.4500000000003</v>
      </c>
      <c r="G105" s="256">
        <v>2943.9000000000005</v>
      </c>
      <c r="H105" s="256">
        <v>3029.9000000000005</v>
      </c>
      <c r="I105" s="256">
        <v>3055.4500000000007</v>
      </c>
      <c r="J105" s="256">
        <v>3072.9000000000005</v>
      </c>
      <c r="K105" s="254">
        <v>3038</v>
      </c>
      <c r="L105" s="254">
        <v>2995</v>
      </c>
      <c r="M105" s="254">
        <v>4.6726400000000003</v>
      </c>
    </row>
    <row r="106" spans="1:13">
      <c r="A106" s="273">
        <v>97</v>
      </c>
      <c r="B106" s="254" t="s">
        <v>112</v>
      </c>
      <c r="C106" s="254">
        <v>393.15</v>
      </c>
      <c r="D106" s="256">
        <v>390.43333333333334</v>
      </c>
      <c r="E106" s="256">
        <v>385.86666666666667</v>
      </c>
      <c r="F106" s="256">
        <v>378.58333333333331</v>
      </c>
      <c r="G106" s="256">
        <v>374.01666666666665</v>
      </c>
      <c r="H106" s="256">
        <v>397.7166666666667</v>
      </c>
      <c r="I106" s="256">
        <v>402.28333333333342</v>
      </c>
      <c r="J106" s="256">
        <v>409.56666666666672</v>
      </c>
      <c r="K106" s="254">
        <v>395</v>
      </c>
      <c r="L106" s="254">
        <v>383.15</v>
      </c>
      <c r="M106" s="254">
        <v>96.305639999999997</v>
      </c>
    </row>
    <row r="107" spans="1:13">
      <c r="A107" s="273">
        <v>98</v>
      </c>
      <c r="B107" s="254" t="s">
        <v>113</v>
      </c>
      <c r="C107" s="254">
        <v>295.05</v>
      </c>
      <c r="D107" s="256">
        <v>297.73333333333335</v>
      </c>
      <c r="E107" s="256">
        <v>291.26666666666671</v>
      </c>
      <c r="F107" s="256">
        <v>287.48333333333335</v>
      </c>
      <c r="G107" s="256">
        <v>281.01666666666671</v>
      </c>
      <c r="H107" s="256">
        <v>301.51666666666671</v>
      </c>
      <c r="I107" s="256">
        <v>307.98333333333341</v>
      </c>
      <c r="J107" s="256">
        <v>311.76666666666671</v>
      </c>
      <c r="K107" s="254">
        <v>304.2</v>
      </c>
      <c r="L107" s="254">
        <v>293.95</v>
      </c>
      <c r="M107" s="254">
        <v>52.060369999999999</v>
      </c>
    </row>
    <row r="108" spans="1:13">
      <c r="A108" s="273">
        <v>99</v>
      </c>
      <c r="B108" s="254" t="s">
        <v>114</v>
      </c>
      <c r="C108" s="254">
        <v>2366.5</v>
      </c>
      <c r="D108" s="256">
        <v>2371.6833333333334</v>
      </c>
      <c r="E108" s="256">
        <v>2354.8166666666666</v>
      </c>
      <c r="F108" s="256">
        <v>2343.1333333333332</v>
      </c>
      <c r="G108" s="256">
        <v>2326.2666666666664</v>
      </c>
      <c r="H108" s="256">
        <v>2383.3666666666668</v>
      </c>
      <c r="I108" s="256">
        <v>2400.2333333333336</v>
      </c>
      <c r="J108" s="256">
        <v>2411.916666666667</v>
      </c>
      <c r="K108" s="254">
        <v>2388.5500000000002</v>
      </c>
      <c r="L108" s="254">
        <v>2360</v>
      </c>
      <c r="M108" s="254">
        <v>11.28097</v>
      </c>
    </row>
    <row r="109" spans="1:13">
      <c r="A109" s="273">
        <v>100</v>
      </c>
      <c r="B109" s="254" t="s">
        <v>250</v>
      </c>
      <c r="C109" s="254">
        <v>344.05</v>
      </c>
      <c r="D109" s="256">
        <v>345.45</v>
      </c>
      <c r="E109" s="256">
        <v>339</v>
      </c>
      <c r="F109" s="256">
        <v>333.95</v>
      </c>
      <c r="G109" s="256">
        <v>327.5</v>
      </c>
      <c r="H109" s="256">
        <v>350.5</v>
      </c>
      <c r="I109" s="256">
        <v>356.94999999999993</v>
      </c>
      <c r="J109" s="256">
        <v>362</v>
      </c>
      <c r="K109" s="254">
        <v>351.9</v>
      </c>
      <c r="L109" s="254">
        <v>340.4</v>
      </c>
      <c r="M109" s="254">
        <v>32.885750000000002</v>
      </c>
    </row>
    <row r="110" spans="1:13">
      <c r="A110" s="273">
        <v>101</v>
      </c>
      <c r="B110" s="254" t="s">
        <v>251</v>
      </c>
      <c r="C110" s="254">
        <v>53.7</v>
      </c>
      <c r="D110" s="256">
        <v>53.9</v>
      </c>
      <c r="E110" s="256">
        <v>52.4</v>
      </c>
      <c r="F110" s="256">
        <v>51.1</v>
      </c>
      <c r="G110" s="256">
        <v>49.6</v>
      </c>
      <c r="H110" s="256">
        <v>55.199999999999996</v>
      </c>
      <c r="I110" s="256">
        <v>56.699999999999996</v>
      </c>
      <c r="J110" s="256">
        <v>57.999999999999993</v>
      </c>
      <c r="K110" s="254">
        <v>55.4</v>
      </c>
      <c r="L110" s="254">
        <v>52.6</v>
      </c>
      <c r="M110" s="254">
        <v>194.49121</v>
      </c>
    </row>
    <row r="111" spans="1:13">
      <c r="A111" s="273">
        <v>102</v>
      </c>
      <c r="B111" s="254" t="s">
        <v>108</v>
      </c>
      <c r="C111" s="254">
        <v>2559.8000000000002</v>
      </c>
      <c r="D111" s="256">
        <v>2569.7000000000003</v>
      </c>
      <c r="E111" s="256">
        <v>2545.1000000000004</v>
      </c>
      <c r="F111" s="256">
        <v>2530.4</v>
      </c>
      <c r="G111" s="256">
        <v>2505.8000000000002</v>
      </c>
      <c r="H111" s="256">
        <v>2584.4000000000005</v>
      </c>
      <c r="I111" s="256">
        <v>2609</v>
      </c>
      <c r="J111" s="256">
        <v>2623.7000000000007</v>
      </c>
      <c r="K111" s="254">
        <v>2594.3000000000002</v>
      </c>
      <c r="L111" s="254">
        <v>2555</v>
      </c>
      <c r="M111" s="254">
        <v>23.408670000000001</v>
      </c>
    </row>
    <row r="112" spans="1:13">
      <c r="A112" s="273">
        <v>103</v>
      </c>
      <c r="B112" s="254" t="s">
        <v>116</v>
      </c>
      <c r="C112" s="254">
        <v>635.70000000000005</v>
      </c>
      <c r="D112" s="256">
        <v>637.25</v>
      </c>
      <c r="E112" s="256">
        <v>629.95000000000005</v>
      </c>
      <c r="F112" s="256">
        <v>624.20000000000005</v>
      </c>
      <c r="G112" s="256">
        <v>616.90000000000009</v>
      </c>
      <c r="H112" s="256">
        <v>643</v>
      </c>
      <c r="I112" s="256">
        <v>650.29999999999995</v>
      </c>
      <c r="J112" s="256">
        <v>656.05</v>
      </c>
      <c r="K112" s="254">
        <v>644.54999999999995</v>
      </c>
      <c r="L112" s="254">
        <v>631.5</v>
      </c>
      <c r="M112" s="254">
        <v>90.150589999999994</v>
      </c>
    </row>
    <row r="113" spans="1:13">
      <c r="A113" s="273">
        <v>104</v>
      </c>
      <c r="B113" s="254" t="s">
        <v>252</v>
      </c>
      <c r="C113" s="254">
        <v>1515.75</v>
      </c>
      <c r="D113" s="256">
        <v>1508.6166666666668</v>
      </c>
      <c r="E113" s="256">
        <v>1494.7833333333335</v>
      </c>
      <c r="F113" s="256">
        <v>1473.8166666666668</v>
      </c>
      <c r="G113" s="256">
        <v>1459.9833333333336</v>
      </c>
      <c r="H113" s="256">
        <v>1529.5833333333335</v>
      </c>
      <c r="I113" s="256">
        <v>1543.4166666666665</v>
      </c>
      <c r="J113" s="256">
        <v>1564.3833333333334</v>
      </c>
      <c r="K113" s="254">
        <v>1522.45</v>
      </c>
      <c r="L113" s="254">
        <v>1487.65</v>
      </c>
      <c r="M113" s="254">
        <v>5.1452299999999997</v>
      </c>
    </row>
    <row r="114" spans="1:13">
      <c r="A114" s="273">
        <v>105</v>
      </c>
      <c r="B114" s="254" t="s">
        <v>117</v>
      </c>
      <c r="C114" s="254">
        <v>579.75</v>
      </c>
      <c r="D114" s="256">
        <v>580.9</v>
      </c>
      <c r="E114" s="256">
        <v>572.9</v>
      </c>
      <c r="F114" s="256">
        <v>566.04999999999995</v>
      </c>
      <c r="G114" s="256">
        <v>558.04999999999995</v>
      </c>
      <c r="H114" s="256">
        <v>587.75</v>
      </c>
      <c r="I114" s="256">
        <v>595.75</v>
      </c>
      <c r="J114" s="256">
        <v>602.6</v>
      </c>
      <c r="K114" s="254">
        <v>588.9</v>
      </c>
      <c r="L114" s="254">
        <v>574.04999999999995</v>
      </c>
      <c r="M114" s="254">
        <v>13.54494</v>
      </c>
    </row>
    <row r="115" spans="1:13">
      <c r="A115" s="273">
        <v>106</v>
      </c>
      <c r="B115" s="254" t="s">
        <v>387</v>
      </c>
      <c r="C115" s="254">
        <v>625.65</v>
      </c>
      <c r="D115" s="256">
        <v>624.35</v>
      </c>
      <c r="E115" s="256">
        <v>616.30000000000007</v>
      </c>
      <c r="F115" s="256">
        <v>606.95000000000005</v>
      </c>
      <c r="G115" s="256">
        <v>598.90000000000009</v>
      </c>
      <c r="H115" s="256">
        <v>633.70000000000005</v>
      </c>
      <c r="I115" s="256">
        <v>641.75</v>
      </c>
      <c r="J115" s="256">
        <v>651.1</v>
      </c>
      <c r="K115" s="254">
        <v>632.4</v>
      </c>
      <c r="L115" s="254">
        <v>615</v>
      </c>
      <c r="M115" s="254">
        <v>19.90578</v>
      </c>
    </row>
    <row r="116" spans="1:13">
      <c r="A116" s="273">
        <v>107</v>
      </c>
      <c r="B116" s="254" t="s">
        <v>119</v>
      </c>
      <c r="C116" s="254">
        <v>60.05</v>
      </c>
      <c r="D116" s="256">
        <v>60.4</v>
      </c>
      <c r="E116" s="256">
        <v>59.25</v>
      </c>
      <c r="F116" s="256">
        <v>58.45</v>
      </c>
      <c r="G116" s="256">
        <v>57.300000000000004</v>
      </c>
      <c r="H116" s="256">
        <v>61.199999999999996</v>
      </c>
      <c r="I116" s="256">
        <v>62.349999999999987</v>
      </c>
      <c r="J116" s="256">
        <v>63.149999999999991</v>
      </c>
      <c r="K116" s="254">
        <v>61.55</v>
      </c>
      <c r="L116" s="254">
        <v>59.6</v>
      </c>
      <c r="M116" s="254">
        <v>242.9495</v>
      </c>
    </row>
    <row r="117" spans="1:13">
      <c r="A117" s="273">
        <v>108</v>
      </c>
      <c r="B117" s="254" t="s">
        <v>126</v>
      </c>
      <c r="C117" s="254">
        <v>207.9</v>
      </c>
      <c r="D117" s="256">
        <v>208.70000000000002</v>
      </c>
      <c r="E117" s="256">
        <v>206.95000000000005</v>
      </c>
      <c r="F117" s="256">
        <v>206.00000000000003</v>
      </c>
      <c r="G117" s="256">
        <v>204.25000000000006</v>
      </c>
      <c r="H117" s="256">
        <v>209.65000000000003</v>
      </c>
      <c r="I117" s="256">
        <v>211.39999999999998</v>
      </c>
      <c r="J117" s="256">
        <v>212.35000000000002</v>
      </c>
      <c r="K117" s="254">
        <v>210.45</v>
      </c>
      <c r="L117" s="254">
        <v>207.75</v>
      </c>
      <c r="M117" s="254">
        <v>214.24290999999999</v>
      </c>
    </row>
    <row r="118" spans="1:13">
      <c r="A118" s="273">
        <v>109</v>
      </c>
      <c r="B118" s="254" t="s">
        <v>115</v>
      </c>
      <c r="C118" s="254">
        <v>287.35000000000002</v>
      </c>
      <c r="D118" s="256">
        <v>286.7166666666667</v>
      </c>
      <c r="E118" s="256">
        <v>278.63333333333338</v>
      </c>
      <c r="F118" s="256">
        <v>269.91666666666669</v>
      </c>
      <c r="G118" s="256">
        <v>261.83333333333337</v>
      </c>
      <c r="H118" s="256">
        <v>295.43333333333339</v>
      </c>
      <c r="I118" s="256">
        <v>303.51666666666665</v>
      </c>
      <c r="J118" s="256">
        <v>312.23333333333341</v>
      </c>
      <c r="K118" s="254">
        <v>294.8</v>
      </c>
      <c r="L118" s="254">
        <v>278</v>
      </c>
      <c r="M118" s="254">
        <v>494.45404000000002</v>
      </c>
    </row>
    <row r="119" spans="1:13">
      <c r="A119" s="273">
        <v>110</v>
      </c>
      <c r="B119" s="254" t="s">
        <v>255</v>
      </c>
      <c r="C119" s="254">
        <v>135.44999999999999</v>
      </c>
      <c r="D119" s="256">
        <v>136</v>
      </c>
      <c r="E119" s="256">
        <v>133.85</v>
      </c>
      <c r="F119" s="256">
        <v>132.25</v>
      </c>
      <c r="G119" s="256">
        <v>130.1</v>
      </c>
      <c r="H119" s="256">
        <v>137.6</v>
      </c>
      <c r="I119" s="256">
        <v>139.74999999999997</v>
      </c>
      <c r="J119" s="256">
        <v>141.35</v>
      </c>
      <c r="K119" s="254">
        <v>138.15</v>
      </c>
      <c r="L119" s="254">
        <v>134.4</v>
      </c>
      <c r="M119" s="254">
        <v>25.676400000000001</v>
      </c>
    </row>
    <row r="120" spans="1:13">
      <c r="A120" s="273">
        <v>111</v>
      </c>
      <c r="B120" s="254" t="s">
        <v>125</v>
      </c>
      <c r="C120" s="254">
        <v>115.1</v>
      </c>
      <c r="D120" s="256">
        <v>115.61666666666667</v>
      </c>
      <c r="E120" s="256">
        <v>113.88333333333335</v>
      </c>
      <c r="F120" s="256">
        <v>112.66666666666669</v>
      </c>
      <c r="G120" s="256">
        <v>110.93333333333337</v>
      </c>
      <c r="H120" s="256">
        <v>116.83333333333334</v>
      </c>
      <c r="I120" s="256">
        <v>118.56666666666666</v>
      </c>
      <c r="J120" s="256">
        <v>119.78333333333333</v>
      </c>
      <c r="K120" s="254">
        <v>117.35</v>
      </c>
      <c r="L120" s="254">
        <v>114.4</v>
      </c>
      <c r="M120" s="254">
        <v>150.96010999999999</v>
      </c>
    </row>
    <row r="121" spans="1:13">
      <c r="A121" s="273">
        <v>112</v>
      </c>
      <c r="B121" s="254" t="s">
        <v>772</v>
      </c>
      <c r="C121" s="254">
        <v>2093.75</v>
      </c>
      <c r="D121" s="256">
        <v>2102.25</v>
      </c>
      <c r="E121" s="256">
        <v>2072.5</v>
      </c>
      <c r="F121" s="256">
        <v>2051.25</v>
      </c>
      <c r="G121" s="256">
        <v>2021.5</v>
      </c>
      <c r="H121" s="256">
        <v>2123.5</v>
      </c>
      <c r="I121" s="256">
        <v>2153.25</v>
      </c>
      <c r="J121" s="256">
        <v>2174.5</v>
      </c>
      <c r="K121" s="254">
        <v>2132</v>
      </c>
      <c r="L121" s="254">
        <v>2081</v>
      </c>
      <c r="M121" s="254">
        <v>8.4405900000000003</v>
      </c>
    </row>
    <row r="122" spans="1:13">
      <c r="A122" s="273">
        <v>113</v>
      </c>
      <c r="B122" s="254" t="s">
        <v>120</v>
      </c>
      <c r="C122" s="254">
        <v>536.29999999999995</v>
      </c>
      <c r="D122" s="256">
        <v>539.79999999999995</v>
      </c>
      <c r="E122" s="256">
        <v>531.19999999999993</v>
      </c>
      <c r="F122" s="256">
        <v>526.1</v>
      </c>
      <c r="G122" s="256">
        <v>517.5</v>
      </c>
      <c r="H122" s="256">
        <v>544.89999999999986</v>
      </c>
      <c r="I122" s="256">
        <v>553.49999999999977</v>
      </c>
      <c r="J122" s="256">
        <v>558.5999999999998</v>
      </c>
      <c r="K122" s="254">
        <v>548.4</v>
      </c>
      <c r="L122" s="254">
        <v>534.70000000000005</v>
      </c>
      <c r="M122" s="254">
        <v>32.362679999999997</v>
      </c>
    </row>
    <row r="123" spans="1:13">
      <c r="A123" s="273">
        <v>114</v>
      </c>
      <c r="B123" s="254" t="s">
        <v>822</v>
      </c>
      <c r="C123" s="254">
        <v>255.6</v>
      </c>
      <c r="D123" s="256">
        <v>254.9</v>
      </c>
      <c r="E123" s="256">
        <v>253.3</v>
      </c>
      <c r="F123" s="256">
        <v>251</v>
      </c>
      <c r="G123" s="256">
        <v>249.4</v>
      </c>
      <c r="H123" s="256">
        <v>257.20000000000005</v>
      </c>
      <c r="I123" s="256">
        <v>258.79999999999995</v>
      </c>
      <c r="J123" s="256">
        <v>261.10000000000002</v>
      </c>
      <c r="K123" s="254">
        <v>256.5</v>
      </c>
      <c r="L123" s="254">
        <v>252.6</v>
      </c>
      <c r="M123" s="254">
        <v>9.6538199999999996</v>
      </c>
    </row>
    <row r="124" spans="1:13">
      <c r="A124" s="273">
        <v>115</v>
      </c>
      <c r="B124" s="254" t="s">
        <v>122</v>
      </c>
      <c r="C124" s="254">
        <v>1015.1</v>
      </c>
      <c r="D124" s="256">
        <v>1019.7333333333332</v>
      </c>
      <c r="E124" s="256">
        <v>1007.4666666666665</v>
      </c>
      <c r="F124" s="256">
        <v>999.83333333333326</v>
      </c>
      <c r="G124" s="256">
        <v>987.56666666666649</v>
      </c>
      <c r="H124" s="256">
        <v>1027.3666666666663</v>
      </c>
      <c r="I124" s="256">
        <v>1039.6333333333332</v>
      </c>
      <c r="J124" s="256">
        <v>1047.2666666666664</v>
      </c>
      <c r="K124" s="254">
        <v>1032</v>
      </c>
      <c r="L124" s="254">
        <v>1012.1</v>
      </c>
      <c r="M124" s="254">
        <v>26.794699999999999</v>
      </c>
    </row>
    <row r="125" spans="1:13">
      <c r="A125" s="273">
        <v>116</v>
      </c>
      <c r="B125" s="254" t="s">
        <v>256</v>
      </c>
      <c r="C125" s="254">
        <v>4688.8999999999996</v>
      </c>
      <c r="D125" s="256">
        <v>4701.3</v>
      </c>
      <c r="E125" s="256">
        <v>4662.6000000000004</v>
      </c>
      <c r="F125" s="256">
        <v>4636.3</v>
      </c>
      <c r="G125" s="256">
        <v>4597.6000000000004</v>
      </c>
      <c r="H125" s="256">
        <v>4727.6000000000004</v>
      </c>
      <c r="I125" s="256">
        <v>4766.2999999999993</v>
      </c>
      <c r="J125" s="256">
        <v>4792.6000000000004</v>
      </c>
      <c r="K125" s="254">
        <v>4740</v>
      </c>
      <c r="L125" s="254">
        <v>4675</v>
      </c>
      <c r="M125" s="254">
        <v>3.4534899999999999</v>
      </c>
    </row>
    <row r="126" spans="1:13">
      <c r="A126" s="273">
        <v>117</v>
      </c>
      <c r="B126" s="254" t="s">
        <v>124</v>
      </c>
      <c r="C126" s="254">
        <v>1446.9</v>
      </c>
      <c r="D126" s="256">
        <v>1442.6499999999999</v>
      </c>
      <c r="E126" s="256">
        <v>1433.6999999999998</v>
      </c>
      <c r="F126" s="256">
        <v>1420.5</v>
      </c>
      <c r="G126" s="256">
        <v>1411.55</v>
      </c>
      <c r="H126" s="256">
        <v>1455.8499999999997</v>
      </c>
      <c r="I126" s="256">
        <v>1464.8</v>
      </c>
      <c r="J126" s="256">
        <v>1477.9999999999995</v>
      </c>
      <c r="K126" s="254">
        <v>1451.6</v>
      </c>
      <c r="L126" s="254">
        <v>1429.45</v>
      </c>
      <c r="M126" s="254">
        <v>61.408279999999998</v>
      </c>
    </row>
    <row r="127" spans="1:13">
      <c r="A127" s="273">
        <v>118</v>
      </c>
      <c r="B127" s="254" t="s">
        <v>121</v>
      </c>
      <c r="C127" s="254">
        <v>1791.65</v>
      </c>
      <c r="D127" s="256">
        <v>1793.6000000000001</v>
      </c>
      <c r="E127" s="256">
        <v>1776.1000000000004</v>
      </c>
      <c r="F127" s="256">
        <v>1760.5500000000002</v>
      </c>
      <c r="G127" s="256">
        <v>1743.0500000000004</v>
      </c>
      <c r="H127" s="256">
        <v>1809.1500000000003</v>
      </c>
      <c r="I127" s="256">
        <v>1826.6499999999999</v>
      </c>
      <c r="J127" s="256">
        <v>1842.2000000000003</v>
      </c>
      <c r="K127" s="254">
        <v>1811.1</v>
      </c>
      <c r="L127" s="254">
        <v>1778.05</v>
      </c>
      <c r="M127" s="254">
        <v>6.0576499999999998</v>
      </c>
    </row>
    <row r="128" spans="1:13">
      <c r="A128" s="273">
        <v>119</v>
      </c>
      <c r="B128" s="254" t="s">
        <v>257</v>
      </c>
      <c r="C128" s="254">
        <v>2046.85</v>
      </c>
      <c r="D128" s="256">
        <v>2047.3000000000002</v>
      </c>
      <c r="E128" s="256">
        <v>2032.1000000000004</v>
      </c>
      <c r="F128" s="256">
        <v>2017.3500000000001</v>
      </c>
      <c r="G128" s="256">
        <v>2002.1500000000003</v>
      </c>
      <c r="H128" s="256">
        <v>2062.0500000000002</v>
      </c>
      <c r="I128" s="256">
        <v>2077.25</v>
      </c>
      <c r="J128" s="256">
        <v>2092.0000000000005</v>
      </c>
      <c r="K128" s="254">
        <v>2062.5</v>
      </c>
      <c r="L128" s="254">
        <v>2032.55</v>
      </c>
      <c r="M128" s="254">
        <v>4.2254100000000001</v>
      </c>
    </row>
    <row r="129" spans="1:13">
      <c r="A129" s="273">
        <v>120</v>
      </c>
      <c r="B129" s="254" t="s">
        <v>258</v>
      </c>
      <c r="C129" s="254">
        <v>153.55000000000001</v>
      </c>
      <c r="D129" s="256">
        <v>153.73333333333335</v>
      </c>
      <c r="E129" s="256">
        <v>151.06666666666669</v>
      </c>
      <c r="F129" s="256">
        <v>148.58333333333334</v>
      </c>
      <c r="G129" s="256">
        <v>145.91666666666669</v>
      </c>
      <c r="H129" s="256">
        <v>156.2166666666667</v>
      </c>
      <c r="I129" s="256">
        <v>158.88333333333333</v>
      </c>
      <c r="J129" s="256">
        <v>161.3666666666667</v>
      </c>
      <c r="K129" s="254">
        <v>156.4</v>
      </c>
      <c r="L129" s="254">
        <v>151.25</v>
      </c>
      <c r="M129" s="254">
        <v>66.906360000000006</v>
      </c>
    </row>
    <row r="130" spans="1:13">
      <c r="A130" s="273">
        <v>121</v>
      </c>
      <c r="B130" s="254" t="s">
        <v>128</v>
      </c>
      <c r="C130" s="254">
        <v>731.2</v>
      </c>
      <c r="D130" s="256">
        <v>723.35</v>
      </c>
      <c r="E130" s="256">
        <v>712.6</v>
      </c>
      <c r="F130" s="256">
        <v>694</v>
      </c>
      <c r="G130" s="256">
        <v>683.25</v>
      </c>
      <c r="H130" s="256">
        <v>741.95</v>
      </c>
      <c r="I130" s="256">
        <v>752.7</v>
      </c>
      <c r="J130" s="256">
        <v>771.30000000000007</v>
      </c>
      <c r="K130" s="254">
        <v>734.1</v>
      </c>
      <c r="L130" s="254">
        <v>704.75</v>
      </c>
      <c r="M130" s="254">
        <v>113.72472999999999</v>
      </c>
    </row>
    <row r="131" spans="1:13">
      <c r="A131" s="273">
        <v>122</v>
      </c>
      <c r="B131" s="254" t="s">
        <v>127</v>
      </c>
      <c r="C131" s="254">
        <v>421.1</v>
      </c>
      <c r="D131" s="256">
        <v>416.05</v>
      </c>
      <c r="E131" s="256">
        <v>409.70000000000005</v>
      </c>
      <c r="F131" s="256">
        <v>398.3</v>
      </c>
      <c r="G131" s="256">
        <v>391.95000000000005</v>
      </c>
      <c r="H131" s="256">
        <v>427.45000000000005</v>
      </c>
      <c r="I131" s="256">
        <v>433.80000000000007</v>
      </c>
      <c r="J131" s="256">
        <v>445.20000000000005</v>
      </c>
      <c r="K131" s="254">
        <v>422.4</v>
      </c>
      <c r="L131" s="254">
        <v>404.65</v>
      </c>
      <c r="M131" s="254">
        <v>172.16757999999999</v>
      </c>
    </row>
    <row r="132" spans="1:13">
      <c r="A132" s="273">
        <v>123</v>
      </c>
      <c r="B132" s="254" t="s">
        <v>129</v>
      </c>
      <c r="C132" s="254">
        <v>3218</v>
      </c>
      <c r="D132" s="256">
        <v>3220.5166666666664</v>
      </c>
      <c r="E132" s="256">
        <v>3189.2333333333327</v>
      </c>
      <c r="F132" s="256">
        <v>3160.4666666666662</v>
      </c>
      <c r="G132" s="256">
        <v>3129.1833333333325</v>
      </c>
      <c r="H132" s="256">
        <v>3249.2833333333328</v>
      </c>
      <c r="I132" s="256">
        <v>3280.5666666666666</v>
      </c>
      <c r="J132" s="256">
        <v>3309.333333333333</v>
      </c>
      <c r="K132" s="254">
        <v>3251.8</v>
      </c>
      <c r="L132" s="254">
        <v>3191.75</v>
      </c>
      <c r="M132" s="254">
        <v>5.2443299999999997</v>
      </c>
    </row>
    <row r="133" spans="1:13">
      <c r="A133" s="273">
        <v>124</v>
      </c>
      <c r="B133" s="254" t="s">
        <v>131</v>
      </c>
      <c r="C133" s="254">
        <v>1794.35</v>
      </c>
      <c r="D133" s="256">
        <v>1797.45</v>
      </c>
      <c r="E133" s="256">
        <v>1784.9</v>
      </c>
      <c r="F133" s="256">
        <v>1775.45</v>
      </c>
      <c r="G133" s="256">
        <v>1762.9</v>
      </c>
      <c r="H133" s="256">
        <v>1806.9</v>
      </c>
      <c r="I133" s="256">
        <v>1819.4499999999998</v>
      </c>
      <c r="J133" s="256">
        <v>1828.9</v>
      </c>
      <c r="K133" s="254">
        <v>1810</v>
      </c>
      <c r="L133" s="254">
        <v>1788</v>
      </c>
      <c r="M133" s="254">
        <v>16.219280000000001</v>
      </c>
    </row>
    <row r="134" spans="1:13">
      <c r="A134" s="273">
        <v>125</v>
      </c>
      <c r="B134" s="254" t="s">
        <v>132</v>
      </c>
      <c r="C134" s="254">
        <v>97.85</v>
      </c>
      <c r="D134" s="256">
        <v>98.116666666666674</v>
      </c>
      <c r="E134" s="256">
        <v>96.333333333333343</v>
      </c>
      <c r="F134" s="256">
        <v>94.816666666666663</v>
      </c>
      <c r="G134" s="256">
        <v>93.033333333333331</v>
      </c>
      <c r="H134" s="256">
        <v>99.633333333333354</v>
      </c>
      <c r="I134" s="256">
        <v>101.41666666666669</v>
      </c>
      <c r="J134" s="256">
        <v>102.93333333333337</v>
      </c>
      <c r="K134" s="254">
        <v>99.9</v>
      </c>
      <c r="L134" s="254">
        <v>96.6</v>
      </c>
      <c r="M134" s="254">
        <v>130.66107</v>
      </c>
    </row>
    <row r="135" spans="1:13">
      <c r="A135" s="273">
        <v>126</v>
      </c>
      <c r="B135" s="254" t="s">
        <v>259</v>
      </c>
      <c r="C135" s="254">
        <v>2873.8</v>
      </c>
      <c r="D135" s="256">
        <v>2855.2333333333336</v>
      </c>
      <c r="E135" s="256">
        <v>2825.4666666666672</v>
      </c>
      <c r="F135" s="256">
        <v>2777.1333333333337</v>
      </c>
      <c r="G135" s="256">
        <v>2747.3666666666672</v>
      </c>
      <c r="H135" s="256">
        <v>2903.5666666666671</v>
      </c>
      <c r="I135" s="256">
        <v>2933.3333333333335</v>
      </c>
      <c r="J135" s="256">
        <v>2981.666666666667</v>
      </c>
      <c r="K135" s="254">
        <v>2885</v>
      </c>
      <c r="L135" s="254">
        <v>2806.9</v>
      </c>
      <c r="M135" s="254">
        <v>4.3738299999999999</v>
      </c>
    </row>
    <row r="136" spans="1:13">
      <c r="A136" s="273">
        <v>127</v>
      </c>
      <c r="B136" s="254" t="s">
        <v>133</v>
      </c>
      <c r="C136" s="254">
        <v>522.15</v>
      </c>
      <c r="D136" s="256">
        <v>527.86666666666667</v>
      </c>
      <c r="E136" s="256">
        <v>513.2833333333333</v>
      </c>
      <c r="F136" s="256">
        <v>504.41666666666663</v>
      </c>
      <c r="G136" s="256">
        <v>489.83333333333326</v>
      </c>
      <c r="H136" s="256">
        <v>536.73333333333335</v>
      </c>
      <c r="I136" s="256">
        <v>551.31666666666661</v>
      </c>
      <c r="J136" s="256">
        <v>560.18333333333339</v>
      </c>
      <c r="K136" s="254">
        <v>542.45000000000005</v>
      </c>
      <c r="L136" s="254">
        <v>519</v>
      </c>
      <c r="M136" s="254">
        <v>78.51831</v>
      </c>
    </row>
    <row r="137" spans="1:13">
      <c r="A137" s="273">
        <v>128</v>
      </c>
      <c r="B137" s="254" t="s">
        <v>260</v>
      </c>
      <c r="C137" s="254">
        <v>4173.8500000000004</v>
      </c>
      <c r="D137" s="256">
        <v>4141.2833333333338</v>
      </c>
      <c r="E137" s="256">
        <v>4072.5666666666675</v>
      </c>
      <c r="F137" s="256">
        <v>3971.2833333333338</v>
      </c>
      <c r="G137" s="256">
        <v>3902.5666666666675</v>
      </c>
      <c r="H137" s="256">
        <v>4242.5666666666675</v>
      </c>
      <c r="I137" s="256">
        <v>4311.2833333333328</v>
      </c>
      <c r="J137" s="256">
        <v>4412.5666666666675</v>
      </c>
      <c r="K137" s="254">
        <v>4210</v>
      </c>
      <c r="L137" s="254">
        <v>4040</v>
      </c>
      <c r="M137" s="254">
        <v>6.5159200000000004</v>
      </c>
    </row>
    <row r="138" spans="1:13">
      <c r="A138" s="273">
        <v>129</v>
      </c>
      <c r="B138" s="254" t="s">
        <v>134</v>
      </c>
      <c r="C138" s="254">
        <v>1503.45</v>
      </c>
      <c r="D138" s="256">
        <v>1509.75</v>
      </c>
      <c r="E138" s="256">
        <v>1492.35</v>
      </c>
      <c r="F138" s="256">
        <v>1481.25</v>
      </c>
      <c r="G138" s="256">
        <v>1463.85</v>
      </c>
      <c r="H138" s="256">
        <v>1520.85</v>
      </c>
      <c r="I138" s="256">
        <v>1538.25</v>
      </c>
      <c r="J138" s="256">
        <v>1549.35</v>
      </c>
      <c r="K138" s="254">
        <v>1527.15</v>
      </c>
      <c r="L138" s="254">
        <v>1498.65</v>
      </c>
      <c r="M138" s="254">
        <v>19.09384</v>
      </c>
    </row>
    <row r="139" spans="1:13">
      <c r="A139" s="273">
        <v>130</v>
      </c>
      <c r="B139" s="254" t="s">
        <v>135</v>
      </c>
      <c r="C139" s="254">
        <v>1230.3499999999999</v>
      </c>
      <c r="D139" s="256">
        <v>1231.75</v>
      </c>
      <c r="E139" s="256">
        <v>1223.5999999999999</v>
      </c>
      <c r="F139" s="256">
        <v>1216.8499999999999</v>
      </c>
      <c r="G139" s="256">
        <v>1208.6999999999998</v>
      </c>
      <c r="H139" s="256">
        <v>1238.5</v>
      </c>
      <c r="I139" s="256">
        <v>1246.6500000000001</v>
      </c>
      <c r="J139" s="256">
        <v>1253.4000000000001</v>
      </c>
      <c r="K139" s="254">
        <v>1239.9000000000001</v>
      </c>
      <c r="L139" s="254">
        <v>1225</v>
      </c>
      <c r="M139" s="254">
        <v>11.61116</v>
      </c>
    </row>
    <row r="140" spans="1:13">
      <c r="A140" s="273">
        <v>131</v>
      </c>
      <c r="B140" s="254" t="s">
        <v>146</v>
      </c>
      <c r="C140" s="254">
        <v>82171.5</v>
      </c>
      <c r="D140" s="256">
        <v>82105.05</v>
      </c>
      <c r="E140" s="256">
        <v>81391.650000000009</v>
      </c>
      <c r="F140" s="256">
        <v>80611.8</v>
      </c>
      <c r="G140" s="256">
        <v>79898.400000000009</v>
      </c>
      <c r="H140" s="256">
        <v>82884.900000000009</v>
      </c>
      <c r="I140" s="256">
        <v>83598.3</v>
      </c>
      <c r="J140" s="256">
        <v>84378.150000000009</v>
      </c>
      <c r="K140" s="254">
        <v>82818.45</v>
      </c>
      <c r="L140" s="254">
        <v>81325.2</v>
      </c>
      <c r="M140" s="254">
        <v>0.13297</v>
      </c>
    </row>
    <row r="141" spans="1:13">
      <c r="A141" s="273">
        <v>132</v>
      </c>
      <c r="B141" s="254" t="s">
        <v>143</v>
      </c>
      <c r="C141" s="254">
        <v>1226.9000000000001</v>
      </c>
      <c r="D141" s="256">
        <v>1216.9333333333334</v>
      </c>
      <c r="E141" s="256">
        <v>1199.2666666666669</v>
      </c>
      <c r="F141" s="256">
        <v>1171.6333333333334</v>
      </c>
      <c r="G141" s="256">
        <v>1153.9666666666669</v>
      </c>
      <c r="H141" s="256">
        <v>1244.5666666666668</v>
      </c>
      <c r="I141" s="256">
        <v>1262.2333333333333</v>
      </c>
      <c r="J141" s="256">
        <v>1289.8666666666668</v>
      </c>
      <c r="K141" s="254">
        <v>1234.5999999999999</v>
      </c>
      <c r="L141" s="254">
        <v>1189.3</v>
      </c>
      <c r="M141" s="254">
        <v>15.77211</v>
      </c>
    </row>
    <row r="142" spans="1:13">
      <c r="A142" s="273">
        <v>133</v>
      </c>
      <c r="B142" s="254" t="s">
        <v>137</v>
      </c>
      <c r="C142" s="254">
        <v>169.15</v>
      </c>
      <c r="D142" s="256">
        <v>170.06666666666669</v>
      </c>
      <c r="E142" s="256">
        <v>166.93333333333339</v>
      </c>
      <c r="F142" s="256">
        <v>164.7166666666667</v>
      </c>
      <c r="G142" s="256">
        <v>161.5833333333334</v>
      </c>
      <c r="H142" s="256">
        <v>172.28333333333339</v>
      </c>
      <c r="I142" s="256">
        <v>175.41666666666666</v>
      </c>
      <c r="J142" s="256">
        <v>177.63333333333338</v>
      </c>
      <c r="K142" s="254">
        <v>173.2</v>
      </c>
      <c r="L142" s="254">
        <v>167.85</v>
      </c>
      <c r="M142" s="254">
        <v>57.679119999999998</v>
      </c>
    </row>
    <row r="143" spans="1:13">
      <c r="A143" s="273">
        <v>134</v>
      </c>
      <c r="B143" s="254" t="s">
        <v>136</v>
      </c>
      <c r="C143" s="254">
        <v>809</v>
      </c>
      <c r="D143" s="256">
        <v>810.11666666666667</v>
      </c>
      <c r="E143" s="256">
        <v>804.38333333333333</v>
      </c>
      <c r="F143" s="256">
        <v>799.76666666666665</v>
      </c>
      <c r="G143" s="256">
        <v>794.0333333333333</v>
      </c>
      <c r="H143" s="256">
        <v>814.73333333333335</v>
      </c>
      <c r="I143" s="256">
        <v>820.4666666666667</v>
      </c>
      <c r="J143" s="256">
        <v>825.08333333333337</v>
      </c>
      <c r="K143" s="254">
        <v>815.85</v>
      </c>
      <c r="L143" s="254">
        <v>805.5</v>
      </c>
      <c r="M143" s="254">
        <v>17.832719999999998</v>
      </c>
    </row>
    <row r="144" spans="1:13">
      <c r="A144" s="273">
        <v>135</v>
      </c>
      <c r="B144" s="254" t="s">
        <v>138</v>
      </c>
      <c r="C144" s="254">
        <v>164.6</v>
      </c>
      <c r="D144" s="256">
        <v>165</v>
      </c>
      <c r="E144" s="256">
        <v>163.6</v>
      </c>
      <c r="F144" s="256">
        <v>162.6</v>
      </c>
      <c r="G144" s="256">
        <v>161.19999999999999</v>
      </c>
      <c r="H144" s="256">
        <v>166</v>
      </c>
      <c r="I144" s="256">
        <v>167.39999999999998</v>
      </c>
      <c r="J144" s="256">
        <v>168.4</v>
      </c>
      <c r="K144" s="254">
        <v>166.4</v>
      </c>
      <c r="L144" s="254">
        <v>164</v>
      </c>
      <c r="M144" s="254">
        <v>33.365090000000002</v>
      </c>
    </row>
    <row r="145" spans="1:13">
      <c r="A145" s="273">
        <v>136</v>
      </c>
      <c r="B145" s="254" t="s">
        <v>139</v>
      </c>
      <c r="C145" s="254">
        <v>492.25</v>
      </c>
      <c r="D145" s="256">
        <v>492.06666666666666</v>
      </c>
      <c r="E145" s="256">
        <v>488.48333333333335</v>
      </c>
      <c r="F145" s="256">
        <v>484.7166666666667</v>
      </c>
      <c r="G145" s="256">
        <v>481.13333333333338</v>
      </c>
      <c r="H145" s="256">
        <v>495.83333333333331</v>
      </c>
      <c r="I145" s="256">
        <v>499.41666666666669</v>
      </c>
      <c r="J145" s="256">
        <v>503.18333333333328</v>
      </c>
      <c r="K145" s="254">
        <v>495.65</v>
      </c>
      <c r="L145" s="254">
        <v>488.3</v>
      </c>
      <c r="M145" s="254">
        <v>7.3188599999999999</v>
      </c>
    </row>
    <row r="146" spans="1:13">
      <c r="A146" s="273">
        <v>137</v>
      </c>
      <c r="B146" s="254" t="s">
        <v>140</v>
      </c>
      <c r="C146" s="254">
        <v>7223.8</v>
      </c>
      <c r="D146" s="256">
        <v>7218.0666666666657</v>
      </c>
      <c r="E146" s="256">
        <v>7192.1333333333314</v>
      </c>
      <c r="F146" s="256">
        <v>7160.4666666666653</v>
      </c>
      <c r="G146" s="256">
        <v>7134.533333333331</v>
      </c>
      <c r="H146" s="256">
        <v>7249.7333333333318</v>
      </c>
      <c r="I146" s="256">
        <v>7275.6666666666661</v>
      </c>
      <c r="J146" s="256">
        <v>7307.3333333333321</v>
      </c>
      <c r="K146" s="254">
        <v>7244</v>
      </c>
      <c r="L146" s="254">
        <v>7186.4</v>
      </c>
      <c r="M146" s="254">
        <v>2.5368900000000001</v>
      </c>
    </row>
    <row r="147" spans="1:13">
      <c r="A147" s="273">
        <v>138</v>
      </c>
      <c r="B147" s="254" t="s">
        <v>142</v>
      </c>
      <c r="C147" s="254">
        <v>1016.95</v>
      </c>
      <c r="D147" s="256">
        <v>1022.0666666666666</v>
      </c>
      <c r="E147" s="256">
        <v>1000.4333333333332</v>
      </c>
      <c r="F147" s="256">
        <v>983.91666666666652</v>
      </c>
      <c r="G147" s="256">
        <v>962.28333333333308</v>
      </c>
      <c r="H147" s="256">
        <v>1038.5833333333333</v>
      </c>
      <c r="I147" s="256">
        <v>1060.2166666666665</v>
      </c>
      <c r="J147" s="256">
        <v>1076.7333333333333</v>
      </c>
      <c r="K147" s="254">
        <v>1043.7</v>
      </c>
      <c r="L147" s="254">
        <v>1005.55</v>
      </c>
      <c r="M147" s="254">
        <v>11.320510000000001</v>
      </c>
    </row>
    <row r="148" spans="1:13">
      <c r="A148" s="273">
        <v>139</v>
      </c>
      <c r="B148" s="254" t="s">
        <v>144</v>
      </c>
      <c r="C148" s="254">
        <v>2453.65</v>
      </c>
      <c r="D148" s="256">
        <v>2464.0166666666664</v>
      </c>
      <c r="E148" s="256">
        <v>2433.0333333333328</v>
      </c>
      <c r="F148" s="256">
        <v>2412.4166666666665</v>
      </c>
      <c r="G148" s="256">
        <v>2381.4333333333329</v>
      </c>
      <c r="H148" s="256">
        <v>2484.6333333333328</v>
      </c>
      <c r="I148" s="256">
        <v>2515.6166666666663</v>
      </c>
      <c r="J148" s="256">
        <v>2536.2333333333327</v>
      </c>
      <c r="K148" s="254">
        <v>2495</v>
      </c>
      <c r="L148" s="254">
        <v>2443.4</v>
      </c>
      <c r="M148" s="254">
        <v>6.9445100000000002</v>
      </c>
    </row>
    <row r="149" spans="1:13">
      <c r="A149" s="273">
        <v>140</v>
      </c>
      <c r="B149" s="254" t="s">
        <v>145</v>
      </c>
      <c r="C149" s="254">
        <v>244.65</v>
      </c>
      <c r="D149" s="256">
        <v>245.15</v>
      </c>
      <c r="E149" s="256">
        <v>241.8</v>
      </c>
      <c r="F149" s="256">
        <v>238.95000000000002</v>
      </c>
      <c r="G149" s="256">
        <v>235.60000000000002</v>
      </c>
      <c r="H149" s="256">
        <v>248</v>
      </c>
      <c r="I149" s="256">
        <v>251.34999999999997</v>
      </c>
      <c r="J149" s="256">
        <v>254.2</v>
      </c>
      <c r="K149" s="254">
        <v>248.5</v>
      </c>
      <c r="L149" s="254">
        <v>242.3</v>
      </c>
      <c r="M149" s="254">
        <v>115.77290000000001</v>
      </c>
    </row>
    <row r="150" spans="1:13">
      <c r="A150" s="273">
        <v>141</v>
      </c>
      <c r="B150" s="254" t="s">
        <v>262</v>
      </c>
      <c r="C150" s="254">
        <v>2009.75</v>
      </c>
      <c r="D150" s="256">
        <v>2014.6666666666667</v>
      </c>
      <c r="E150" s="256">
        <v>1960.3333333333335</v>
      </c>
      <c r="F150" s="256">
        <v>1910.9166666666667</v>
      </c>
      <c r="G150" s="256">
        <v>1856.5833333333335</v>
      </c>
      <c r="H150" s="256">
        <v>2064.0833333333335</v>
      </c>
      <c r="I150" s="256">
        <v>2118.416666666667</v>
      </c>
      <c r="J150" s="256">
        <v>2167.8333333333335</v>
      </c>
      <c r="K150" s="254">
        <v>2069</v>
      </c>
      <c r="L150" s="254">
        <v>1965.25</v>
      </c>
      <c r="M150" s="254">
        <v>18.891490000000001</v>
      </c>
    </row>
    <row r="151" spans="1:13">
      <c r="A151" s="273">
        <v>142</v>
      </c>
      <c r="B151" s="254" t="s">
        <v>147</v>
      </c>
      <c r="C151" s="254">
        <v>1474.35</v>
      </c>
      <c r="D151" s="256">
        <v>1480.4666666666665</v>
      </c>
      <c r="E151" s="256">
        <v>1464.9333333333329</v>
      </c>
      <c r="F151" s="256">
        <v>1455.5166666666664</v>
      </c>
      <c r="G151" s="256">
        <v>1439.9833333333329</v>
      </c>
      <c r="H151" s="256">
        <v>1489.883333333333</v>
      </c>
      <c r="I151" s="256">
        <v>1505.4166666666663</v>
      </c>
      <c r="J151" s="256">
        <v>1514.833333333333</v>
      </c>
      <c r="K151" s="254">
        <v>1496</v>
      </c>
      <c r="L151" s="254">
        <v>1471.05</v>
      </c>
      <c r="M151" s="254">
        <v>9.8101400000000005</v>
      </c>
    </row>
    <row r="152" spans="1:13">
      <c r="A152" s="273">
        <v>143</v>
      </c>
      <c r="B152" s="254" t="s">
        <v>263</v>
      </c>
      <c r="C152" s="254">
        <v>1097.8</v>
      </c>
      <c r="D152" s="256">
        <v>1096.7333333333333</v>
      </c>
      <c r="E152" s="256">
        <v>1081.6666666666667</v>
      </c>
      <c r="F152" s="256">
        <v>1065.5333333333333</v>
      </c>
      <c r="G152" s="256">
        <v>1050.4666666666667</v>
      </c>
      <c r="H152" s="256">
        <v>1112.8666666666668</v>
      </c>
      <c r="I152" s="256">
        <v>1127.9333333333334</v>
      </c>
      <c r="J152" s="256">
        <v>1144.0666666666668</v>
      </c>
      <c r="K152" s="254">
        <v>1111.8</v>
      </c>
      <c r="L152" s="254">
        <v>1080.5999999999999</v>
      </c>
      <c r="M152" s="254">
        <v>4.6167100000000003</v>
      </c>
    </row>
    <row r="153" spans="1:13">
      <c r="A153" s="273">
        <v>144</v>
      </c>
      <c r="B153" s="254" t="s">
        <v>152</v>
      </c>
      <c r="C153" s="254">
        <v>183.9</v>
      </c>
      <c r="D153" s="256">
        <v>182.66666666666666</v>
      </c>
      <c r="E153" s="256">
        <v>180.38333333333333</v>
      </c>
      <c r="F153" s="256">
        <v>176.86666666666667</v>
      </c>
      <c r="G153" s="256">
        <v>174.58333333333334</v>
      </c>
      <c r="H153" s="256">
        <v>186.18333333333331</v>
      </c>
      <c r="I153" s="256">
        <v>188.46666666666667</v>
      </c>
      <c r="J153" s="256">
        <v>191.98333333333329</v>
      </c>
      <c r="K153" s="254">
        <v>184.95</v>
      </c>
      <c r="L153" s="254">
        <v>179.15</v>
      </c>
      <c r="M153" s="254">
        <v>193.27744000000001</v>
      </c>
    </row>
    <row r="154" spans="1:13">
      <c r="A154" s="273">
        <v>145</v>
      </c>
      <c r="B154" s="254" t="s">
        <v>153</v>
      </c>
      <c r="C154" s="254">
        <v>118.8</v>
      </c>
      <c r="D154" s="256">
        <v>118.63333333333333</v>
      </c>
      <c r="E154" s="256">
        <v>117.71666666666665</v>
      </c>
      <c r="F154" s="256">
        <v>116.63333333333333</v>
      </c>
      <c r="G154" s="256">
        <v>115.71666666666665</v>
      </c>
      <c r="H154" s="256">
        <v>119.71666666666665</v>
      </c>
      <c r="I154" s="256">
        <v>120.63333333333334</v>
      </c>
      <c r="J154" s="256">
        <v>121.71666666666665</v>
      </c>
      <c r="K154" s="254">
        <v>119.55</v>
      </c>
      <c r="L154" s="254">
        <v>117.55</v>
      </c>
      <c r="M154" s="254">
        <v>138.71562</v>
      </c>
    </row>
    <row r="155" spans="1:13">
      <c r="A155" s="273">
        <v>146</v>
      </c>
      <c r="B155" s="254" t="s">
        <v>148</v>
      </c>
      <c r="C155" s="254">
        <v>72.150000000000006</v>
      </c>
      <c r="D155" s="256">
        <v>71.7</v>
      </c>
      <c r="E155" s="256">
        <v>70.550000000000011</v>
      </c>
      <c r="F155" s="256">
        <v>68.95</v>
      </c>
      <c r="G155" s="256">
        <v>67.800000000000011</v>
      </c>
      <c r="H155" s="256">
        <v>73.300000000000011</v>
      </c>
      <c r="I155" s="256">
        <v>74.450000000000017</v>
      </c>
      <c r="J155" s="256">
        <v>76.050000000000011</v>
      </c>
      <c r="K155" s="254">
        <v>72.849999999999994</v>
      </c>
      <c r="L155" s="254">
        <v>70.099999999999994</v>
      </c>
      <c r="M155" s="254">
        <v>228.88037</v>
      </c>
    </row>
    <row r="156" spans="1:13">
      <c r="A156" s="273">
        <v>147</v>
      </c>
      <c r="B156" s="254" t="s">
        <v>450</v>
      </c>
      <c r="C156" s="254">
        <v>3347.7</v>
      </c>
      <c r="D156" s="256">
        <v>3366.6833333333329</v>
      </c>
      <c r="E156" s="256">
        <v>3322.9666666666658</v>
      </c>
      <c r="F156" s="256">
        <v>3298.2333333333327</v>
      </c>
      <c r="G156" s="256">
        <v>3254.5166666666655</v>
      </c>
      <c r="H156" s="256">
        <v>3391.4166666666661</v>
      </c>
      <c r="I156" s="256">
        <v>3435.1333333333332</v>
      </c>
      <c r="J156" s="256">
        <v>3459.8666666666663</v>
      </c>
      <c r="K156" s="254">
        <v>3410.4</v>
      </c>
      <c r="L156" s="254">
        <v>3341.95</v>
      </c>
      <c r="M156" s="254">
        <v>1.56806</v>
      </c>
    </row>
    <row r="157" spans="1:13">
      <c r="A157" s="273">
        <v>148</v>
      </c>
      <c r="B157" s="254" t="s">
        <v>151</v>
      </c>
      <c r="C157" s="254">
        <v>17536.400000000001</v>
      </c>
      <c r="D157" s="256">
        <v>17503.466666666667</v>
      </c>
      <c r="E157" s="256">
        <v>17397.933333333334</v>
      </c>
      <c r="F157" s="256">
        <v>17259.466666666667</v>
      </c>
      <c r="G157" s="256">
        <v>17153.933333333334</v>
      </c>
      <c r="H157" s="256">
        <v>17641.933333333334</v>
      </c>
      <c r="I157" s="256">
        <v>17747.466666666667</v>
      </c>
      <c r="J157" s="256">
        <v>17885.933333333334</v>
      </c>
      <c r="K157" s="254">
        <v>17609</v>
      </c>
      <c r="L157" s="254">
        <v>17365</v>
      </c>
      <c r="M157" s="254">
        <v>0.48997000000000002</v>
      </c>
    </row>
    <row r="158" spans="1:13">
      <c r="A158" s="273">
        <v>149</v>
      </c>
      <c r="B158" s="254" t="s">
        <v>790</v>
      </c>
      <c r="C158" s="254">
        <v>372</v>
      </c>
      <c r="D158" s="256">
        <v>374.01666666666665</v>
      </c>
      <c r="E158" s="256">
        <v>368.0333333333333</v>
      </c>
      <c r="F158" s="256">
        <v>364.06666666666666</v>
      </c>
      <c r="G158" s="256">
        <v>358.08333333333331</v>
      </c>
      <c r="H158" s="256">
        <v>377.98333333333329</v>
      </c>
      <c r="I158" s="256">
        <v>383.96666666666664</v>
      </c>
      <c r="J158" s="256">
        <v>387.93333333333328</v>
      </c>
      <c r="K158" s="254">
        <v>380</v>
      </c>
      <c r="L158" s="254">
        <v>370.05</v>
      </c>
      <c r="M158" s="254">
        <v>10.373419999999999</v>
      </c>
    </row>
    <row r="159" spans="1:13">
      <c r="A159" s="273">
        <v>150</v>
      </c>
      <c r="B159" s="254" t="s">
        <v>265</v>
      </c>
      <c r="C159" s="254">
        <v>652.85</v>
      </c>
      <c r="D159" s="256">
        <v>660.11666666666667</v>
      </c>
      <c r="E159" s="256">
        <v>641.83333333333337</v>
      </c>
      <c r="F159" s="256">
        <v>630.81666666666672</v>
      </c>
      <c r="G159" s="256">
        <v>612.53333333333342</v>
      </c>
      <c r="H159" s="256">
        <v>671.13333333333333</v>
      </c>
      <c r="I159" s="256">
        <v>689.41666666666663</v>
      </c>
      <c r="J159" s="256">
        <v>700.43333333333328</v>
      </c>
      <c r="K159" s="254">
        <v>678.4</v>
      </c>
      <c r="L159" s="254">
        <v>649.1</v>
      </c>
      <c r="M159" s="254">
        <v>9.3028700000000004</v>
      </c>
    </row>
    <row r="160" spans="1:13">
      <c r="A160" s="273">
        <v>151</v>
      </c>
      <c r="B160" s="254" t="s">
        <v>155</v>
      </c>
      <c r="C160" s="254">
        <v>123.55</v>
      </c>
      <c r="D160" s="256">
        <v>124.21666666666665</v>
      </c>
      <c r="E160" s="256">
        <v>121.83333333333331</v>
      </c>
      <c r="F160" s="256">
        <v>120.11666666666666</v>
      </c>
      <c r="G160" s="256">
        <v>117.73333333333332</v>
      </c>
      <c r="H160" s="256">
        <v>125.93333333333331</v>
      </c>
      <c r="I160" s="256">
        <v>128.31666666666666</v>
      </c>
      <c r="J160" s="256">
        <v>130.0333333333333</v>
      </c>
      <c r="K160" s="254">
        <v>126.6</v>
      </c>
      <c r="L160" s="254">
        <v>122.5</v>
      </c>
      <c r="M160" s="254">
        <v>183.60365999999999</v>
      </c>
    </row>
    <row r="161" spans="1:13">
      <c r="A161" s="273">
        <v>152</v>
      </c>
      <c r="B161" s="254" t="s">
        <v>154</v>
      </c>
      <c r="C161" s="254">
        <v>142.25</v>
      </c>
      <c r="D161" s="256">
        <v>143.11666666666667</v>
      </c>
      <c r="E161" s="256">
        <v>140.38333333333335</v>
      </c>
      <c r="F161" s="256">
        <v>138.51666666666668</v>
      </c>
      <c r="G161" s="256">
        <v>135.78333333333336</v>
      </c>
      <c r="H161" s="256">
        <v>144.98333333333335</v>
      </c>
      <c r="I161" s="256">
        <v>147.7166666666667</v>
      </c>
      <c r="J161" s="256">
        <v>149.58333333333334</v>
      </c>
      <c r="K161" s="254">
        <v>145.85</v>
      </c>
      <c r="L161" s="254">
        <v>141.25</v>
      </c>
      <c r="M161" s="254">
        <v>16.67671</v>
      </c>
    </row>
    <row r="162" spans="1:13">
      <c r="A162" s="273">
        <v>153</v>
      </c>
      <c r="B162" s="254" t="s">
        <v>266</v>
      </c>
      <c r="C162" s="254">
        <v>3689.35</v>
      </c>
      <c r="D162" s="256">
        <v>3658.5833333333335</v>
      </c>
      <c r="E162" s="256">
        <v>3577.2666666666669</v>
      </c>
      <c r="F162" s="256">
        <v>3465.1833333333334</v>
      </c>
      <c r="G162" s="256">
        <v>3383.8666666666668</v>
      </c>
      <c r="H162" s="256">
        <v>3770.666666666667</v>
      </c>
      <c r="I162" s="256">
        <v>3851.9833333333336</v>
      </c>
      <c r="J162" s="256">
        <v>3964.0666666666671</v>
      </c>
      <c r="K162" s="254">
        <v>3739.9</v>
      </c>
      <c r="L162" s="254">
        <v>3546.5</v>
      </c>
      <c r="M162" s="254">
        <v>4.0356399999999999</v>
      </c>
    </row>
    <row r="163" spans="1:13">
      <c r="A163" s="273">
        <v>154</v>
      </c>
      <c r="B163" s="254" t="s">
        <v>267</v>
      </c>
      <c r="C163" s="254">
        <v>2835.35</v>
      </c>
      <c r="D163" s="256">
        <v>2847.3166666666671</v>
      </c>
      <c r="E163" s="256">
        <v>2809.0333333333342</v>
      </c>
      <c r="F163" s="256">
        <v>2782.7166666666672</v>
      </c>
      <c r="G163" s="256">
        <v>2744.4333333333343</v>
      </c>
      <c r="H163" s="256">
        <v>2873.6333333333341</v>
      </c>
      <c r="I163" s="256">
        <v>2911.916666666667</v>
      </c>
      <c r="J163" s="256">
        <v>2938.233333333334</v>
      </c>
      <c r="K163" s="254">
        <v>2885.6</v>
      </c>
      <c r="L163" s="254">
        <v>2821</v>
      </c>
      <c r="M163" s="254">
        <v>1.85561</v>
      </c>
    </row>
    <row r="164" spans="1:13">
      <c r="A164" s="273">
        <v>155</v>
      </c>
      <c r="B164" s="254" t="s">
        <v>156</v>
      </c>
      <c r="C164" s="254">
        <v>30127.05</v>
      </c>
      <c r="D164" s="256">
        <v>30184.016666666666</v>
      </c>
      <c r="E164" s="256">
        <v>29918.033333333333</v>
      </c>
      <c r="F164" s="256">
        <v>29709.016666666666</v>
      </c>
      <c r="G164" s="256">
        <v>29443.033333333333</v>
      </c>
      <c r="H164" s="256">
        <v>30393.033333333333</v>
      </c>
      <c r="I164" s="256">
        <v>30659.016666666663</v>
      </c>
      <c r="J164" s="256">
        <v>30868.033333333333</v>
      </c>
      <c r="K164" s="254">
        <v>30450</v>
      </c>
      <c r="L164" s="254">
        <v>29975</v>
      </c>
      <c r="M164" s="254">
        <v>0.16864000000000001</v>
      </c>
    </row>
    <row r="165" spans="1:13">
      <c r="A165" s="273">
        <v>156</v>
      </c>
      <c r="B165" s="254" t="s">
        <v>158</v>
      </c>
      <c r="C165" s="254">
        <v>231.75</v>
      </c>
      <c r="D165" s="256">
        <v>231.96666666666667</v>
      </c>
      <c r="E165" s="256">
        <v>229.98333333333335</v>
      </c>
      <c r="F165" s="256">
        <v>228.21666666666667</v>
      </c>
      <c r="G165" s="256">
        <v>226.23333333333335</v>
      </c>
      <c r="H165" s="256">
        <v>233.73333333333335</v>
      </c>
      <c r="I165" s="256">
        <v>235.71666666666664</v>
      </c>
      <c r="J165" s="256">
        <v>237.48333333333335</v>
      </c>
      <c r="K165" s="254">
        <v>233.95</v>
      </c>
      <c r="L165" s="254">
        <v>230.2</v>
      </c>
      <c r="M165" s="254">
        <v>70.203479999999999</v>
      </c>
    </row>
    <row r="166" spans="1:13">
      <c r="A166" s="273">
        <v>157</v>
      </c>
      <c r="B166" s="254" t="s">
        <v>269</v>
      </c>
      <c r="C166" s="254">
        <v>5538.3</v>
      </c>
      <c r="D166" s="256">
        <v>5572.0999999999995</v>
      </c>
      <c r="E166" s="256">
        <v>5488.1999999999989</v>
      </c>
      <c r="F166" s="256">
        <v>5438.0999999999995</v>
      </c>
      <c r="G166" s="256">
        <v>5354.1999999999989</v>
      </c>
      <c r="H166" s="256">
        <v>5622.1999999999989</v>
      </c>
      <c r="I166" s="256">
        <v>5706.0999999999985</v>
      </c>
      <c r="J166" s="256">
        <v>5756.1999999999989</v>
      </c>
      <c r="K166" s="254">
        <v>5656</v>
      </c>
      <c r="L166" s="254">
        <v>5522</v>
      </c>
      <c r="M166" s="254">
        <v>1.51553</v>
      </c>
    </row>
    <row r="167" spans="1:13">
      <c r="A167" s="273">
        <v>158</v>
      </c>
      <c r="B167" s="254" t="s">
        <v>160</v>
      </c>
      <c r="C167" s="254">
        <v>2116.9499999999998</v>
      </c>
      <c r="D167" s="256">
        <v>2127.4</v>
      </c>
      <c r="E167" s="256">
        <v>2094.8000000000002</v>
      </c>
      <c r="F167" s="256">
        <v>2072.65</v>
      </c>
      <c r="G167" s="256">
        <v>2040.0500000000002</v>
      </c>
      <c r="H167" s="256">
        <v>2149.5500000000002</v>
      </c>
      <c r="I167" s="256">
        <v>2182.1499999999996</v>
      </c>
      <c r="J167" s="256">
        <v>2204.3000000000002</v>
      </c>
      <c r="K167" s="254">
        <v>2160</v>
      </c>
      <c r="L167" s="254">
        <v>2105.25</v>
      </c>
      <c r="M167" s="254">
        <v>7.3478500000000002</v>
      </c>
    </row>
    <row r="168" spans="1:13">
      <c r="A168" s="273">
        <v>159</v>
      </c>
      <c r="B168" s="254" t="s">
        <v>157</v>
      </c>
      <c r="C168" s="254">
        <v>2252.8000000000002</v>
      </c>
      <c r="D168" s="256">
        <v>2254.9166666666665</v>
      </c>
      <c r="E168" s="256">
        <v>2178.833333333333</v>
      </c>
      <c r="F168" s="256">
        <v>2104.8666666666663</v>
      </c>
      <c r="G168" s="256">
        <v>2028.7833333333328</v>
      </c>
      <c r="H168" s="256">
        <v>2328.8833333333332</v>
      </c>
      <c r="I168" s="256">
        <v>2404.9666666666662</v>
      </c>
      <c r="J168" s="256">
        <v>2478.9333333333334</v>
      </c>
      <c r="K168" s="254">
        <v>2331</v>
      </c>
      <c r="L168" s="254">
        <v>2180.9499999999998</v>
      </c>
      <c r="M168" s="254">
        <v>34.018619999999999</v>
      </c>
    </row>
    <row r="169" spans="1:13">
      <c r="A169" s="273">
        <v>160</v>
      </c>
      <c r="B169" s="254" t="s">
        <v>461</v>
      </c>
      <c r="C169" s="254">
        <v>1823</v>
      </c>
      <c r="D169" s="256">
        <v>1801.5166666666667</v>
      </c>
      <c r="E169" s="256">
        <v>1777.5333333333333</v>
      </c>
      <c r="F169" s="256">
        <v>1732.0666666666666</v>
      </c>
      <c r="G169" s="256">
        <v>1708.0833333333333</v>
      </c>
      <c r="H169" s="256">
        <v>1846.9833333333333</v>
      </c>
      <c r="I169" s="256">
        <v>1870.9666666666665</v>
      </c>
      <c r="J169" s="256">
        <v>1916.4333333333334</v>
      </c>
      <c r="K169" s="254">
        <v>1825.5</v>
      </c>
      <c r="L169" s="254">
        <v>1756.05</v>
      </c>
      <c r="M169" s="254">
        <v>5.6113600000000003</v>
      </c>
    </row>
    <row r="170" spans="1:13">
      <c r="A170" s="273">
        <v>161</v>
      </c>
      <c r="B170" s="254" t="s">
        <v>159</v>
      </c>
      <c r="C170" s="254">
        <v>130.5</v>
      </c>
      <c r="D170" s="256">
        <v>130.96666666666667</v>
      </c>
      <c r="E170" s="256">
        <v>129.18333333333334</v>
      </c>
      <c r="F170" s="256">
        <v>127.86666666666667</v>
      </c>
      <c r="G170" s="256">
        <v>126.08333333333334</v>
      </c>
      <c r="H170" s="256">
        <v>132.28333333333333</v>
      </c>
      <c r="I170" s="256">
        <v>134.06666666666669</v>
      </c>
      <c r="J170" s="256">
        <v>135.38333333333333</v>
      </c>
      <c r="K170" s="254">
        <v>132.75</v>
      </c>
      <c r="L170" s="254">
        <v>129.65</v>
      </c>
      <c r="M170" s="254">
        <v>55.990220000000001</v>
      </c>
    </row>
    <row r="171" spans="1:13">
      <c r="A171" s="273">
        <v>162</v>
      </c>
      <c r="B171" s="254" t="s">
        <v>162</v>
      </c>
      <c r="C171" s="254">
        <v>246.3</v>
      </c>
      <c r="D171" s="256">
        <v>246.36666666666667</v>
      </c>
      <c r="E171" s="256">
        <v>243.93333333333334</v>
      </c>
      <c r="F171" s="256">
        <v>241.56666666666666</v>
      </c>
      <c r="G171" s="256">
        <v>239.13333333333333</v>
      </c>
      <c r="H171" s="256">
        <v>248.73333333333335</v>
      </c>
      <c r="I171" s="256">
        <v>251.16666666666669</v>
      </c>
      <c r="J171" s="256">
        <v>253.53333333333336</v>
      </c>
      <c r="K171" s="254">
        <v>248.8</v>
      </c>
      <c r="L171" s="254">
        <v>244</v>
      </c>
      <c r="M171" s="254">
        <v>163.92434</v>
      </c>
    </row>
    <row r="172" spans="1:13">
      <c r="A172" s="273">
        <v>163</v>
      </c>
      <c r="B172" s="254" t="s">
        <v>270</v>
      </c>
      <c r="C172" s="254">
        <v>293.60000000000002</v>
      </c>
      <c r="D172" s="256">
        <v>296.05</v>
      </c>
      <c r="E172" s="256">
        <v>290.10000000000002</v>
      </c>
      <c r="F172" s="256">
        <v>286.60000000000002</v>
      </c>
      <c r="G172" s="256">
        <v>280.65000000000003</v>
      </c>
      <c r="H172" s="256">
        <v>299.55</v>
      </c>
      <c r="I172" s="256">
        <v>305.49999999999994</v>
      </c>
      <c r="J172" s="256">
        <v>309</v>
      </c>
      <c r="K172" s="254">
        <v>302</v>
      </c>
      <c r="L172" s="254">
        <v>292.55</v>
      </c>
      <c r="M172" s="254">
        <v>5.21983</v>
      </c>
    </row>
    <row r="173" spans="1:13">
      <c r="A173" s="273">
        <v>164</v>
      </c>
      <c r="B173" s="254" t="s">
        <v>271</v>
      </c>
      <c r="C173" s="254">
        <v>13090.35</v>
      </c>
      <c r="D173" s="256">
        <v>13084.300000000001</v>
      </c>
      <c r="E173" s="256">
        <v>13016.050000000003</v>
      </c>
      <c r="F173" s="256">
        <v>12941.750000000002</v>
      </c>
      <c r="G173" s="256">
        <v>12873.500000000004</v>
      </c>
      <c r="H173" s="256">
        <v>13158.600000000002</v>
      </c>
      <c r="I173" s="256">
        <v>13226.849999999999</v>
      </c>
      <c r="J173" s="256">
        <v>13301.150000000001</v>
      </c>
      <c r="K173" s="254">
        <v>13152.55</v>
      </c>
      <c r="L173" s="254">
        <v>13010</v>
      </c>
      <c r="M173" s="254">
        <v>2.3369999999999998E-2</v>
      </c>
    </row>
    <row r="174" spans="1:13">
      <c r="A174" s="273">
        <v>165</v>
      </c>
      <c r="B174" s="254" t="s">
        <v>161</v>
      </c>
      <c r="C174" s="254">
        <v>42.05</v>
      </c>
      <c r="D174" s="256">
        <v>42.31666666666667</v>
      </c>
      <c r="E174" s="256">
        <v>41.533333333333339</v>
      </c>
      <c r="F174" s="256">
        <v>41.016666666666666</v>
      </c>
      <c r="G174" s="256">
        <v>40.233333333333334</v>
      </c>
      <c r="H174" s="256">
        <v>42.833333333333343</v>
      </c>
      <c r="I174" s="256">
        <v>43.616666666666674</v>
      </c>
      <c r="J174" s="256">
        <v>44.133333333333347</v>
      </c>
      <c r="K174" s="254">
        <v>43.1</v>
      </c>
      <c r="L174" s="254">
        <v>41.8</v>
      </c>
      <c r="M174" s="254">
        <v>913.71585000000005</v>
      </c>
    </row>
    <row r="175" spans="1:13">
      <c r="A175" s="273">
        <v>166</v>
      </c>
      <c r="B175" s="254" t="s">
        <v>165</v>
      </c>
      <c r="C175" s="254">
        <v>218.25</v>
      </c>
      <c r="D175" s="256">
        <v>219.01666666666665</v>
      </c>
      <c r="E175" s="256">
        <v>216.0333333333333</v>
      </c>
      <c r="F175" s="256">
        <v>213.81666666666666</v>
      </c>
      <c r="G175" s="256">
        <v>210.83333333333331</v>
      </c>
      <c r="H175" s="256">
        <v>221.23333333333329</v>
      </c>
      <c r="I175" s="256">
        <v>224.21666666666664</v>
      </c>
      <c r="J175" s="256">
        <v>226.43333333333328</v>
      </c>
      <c r="K175" s="254">
        <v>222</v>
      </c>
      <c r="L175" s="254">
        <v>216.8</v>
      </c>
      <c r="M175" s="254">
        <v>78.182609999999997</v>
      </c>
    </row>
    <row r="176" spans="1:13">
      <c r="A176" s="273">
        <v>167</v>
      </c>
      <c r="B176" s="254" t="s">
        <v>166</v>
      </c>
      <c r="C176" s="254">
        <v>161.4</v>
      </c>
      <c r="D176" s="256">
        <v>162.28333333333333</v>
      </c>
      <c r="E176" s="256">
        <v>159.96666666666667</v>
      </c>
      <c r="F176" s="256">
        <v>158.53333333333333</v>
      </c>
      <c r="G176" s="256">
        <v>156.21666666666667</v>
      </c>
      <c r="H176" s="256">
        <v>163.71666666666667</v>
      </c>
      <c r="I176" s="256">
        <v>166.03333333333333</v>
      </c>
      <c r="J176" s="256">
        <v>167.46666666666667</v>
      </c>
      <c r="K176" s="254">
        <v>164.6</v>
      </c>
      <c r="L176" s="254">
        <v>160.85</v>
      </c>
      <c r="M176" s="254">
        <v>50.661059999999999</v>
      </c>
    </row>
    <row r="177" spans="1:13">
      <c r="A177" s="273">
        <v>168</v>
      </c>
      <c r="B177" s="254" t="s">
        <v>273</v>
      </c>
      <c r="C177" s="254">
        <v>562</v>
      </c>
      <c r="D177" s="256">
        <v>561.18333333333328</v>
      </c>
      <c r="E177" s="256">
        <v>556.36666666666656</v>
      </c>
      <c r="F177" s="256">
        <v>550.73333333333323</v>
      </c>
      <c r="G177" s="256">
        <v>545.91666666666652</v>
      </c>
      <c r="H177" s="256">
        <v>566.81666666666661</v>
      </c>
      <c r="I177" s="256">
        <v>571.63333333333344</v>
      </c>
      <c r="J177" s="256">
        <v>577.26666666666665</v>
      </c>
      <c r="K177" s="254">
        <v>566</v>
      </c>
      <c r="L177" s="254">
        <v>555.54999999999995</v>
      </c>
      <c r="M177" s="254">
        <v>2.4676999999999998</v>
      </c>
    </row>
    <row r="178" spans="1:13">
      <c r="A178" s="273">
        <v>169</v>
      </c>
      <c r="B178" s="254" t="s">
        <v>167</v>
      </c>
      <c r="C178" s="254">
        <v>2213.15</v>
      </c>
      <c r="D178" s="256">
        <v>2207.0833333333335</v>
      </c>
      <c r="E178" s="256">
        <v>2186.166666666667</v>
      </c>
      <c r="F178" s="256">
        <v>2159.1833333333334</v>
      </c>
      <c r="G178" s="256">
        <v>2138.2666666666669</v>
      </c>
      <c r="H178" s="256">
        <v>2234.0666666666671</v>
      </c>
      <c r="I178" s="256">
        <v>2254.983333333334</v>
      </c>
      <c r="J178" s="256">
        <v>2281.9666666666672</v>
      </c>
      <c r="K178" s="254">
        <v>2228</v>
      </c>
      <c r="L178" s="254">
        <v>2180.1</v>
      </c>
      <c r="M178" s="254">
        <v>63.5152</v>
      </c>
    </row>
    <row r="179" spans="1:13">
      <c r="A179" s="273">
        <v>170</v>
      </c>
      <c r="B179" s="254" t="s">
        <v>814</v>
      </c>
      <c r="C179" s="254">
        <v>1094.7</v>
      </c>
      <c r="D179" s="256">
        <v>1097.5666666666666</v>
      </c>
      <c r="E179" s="256">
        <v>1083.1333333333332</v>
      </c>
      <c r="F179" s="256">
        <v>1071.5666666666666</v>
      </c>
      <c r="G179" s="256">
        <v>1057.1333333333332</v>
      </c>
      <c r="H179" s="256">
        <v>1109.1333333333332</v>
      </c>
      <c r="I179" s="256">
        <v>1123.5666666666666</v>
      </c>
      <c r="J179" s="256">
        <v>1135.1333333333332</v>
      </c>
      <c r="K179" s="254">
        <v>1112</v>
      </c>
      <c r="L179" s="254">
        <v>1086</v>
      </c>
      <c r="M179" s="254">
        <v>7.1687099999999999</v>
      </c>
    </row>
    <row r="180" spans="1:13">
      <c r="A180" s="273">
        <v>171</v>
      </c>
      <c r="B180" s="254" t="s">
        <v>274</v>
      </c>
      <c r="C180" s="254">
        <v>988.1</v>
      </c>
      <c r="D180" s="256">
        <v>991.5333333333333</v>
      </c>
      <c r="E180" s="256">
        <v>980.56666666666661</v>
      </c>
      <c r="F180" s="256">
        <v>973.0333333333333</v>
      </c>
      <c r="G180" s="256">
        <v>962.06666666666661</v>
      </c>
      <c r="H180" s="256">
        <v>999.06666666666661</v>
      </c>
      <c r="I180" s="256">
        <v>1010.0333333333333</v>
      </c>
      <c r="J180" s="256">
        <v>1017.5666666666666</v>
      </c>
      <c r="K180" s="254">
        <v>1002.5</v>
      </c>
      <c r="L180" s="254">
        <v>984</v>
      </c>
      <c r="M180" s="254">
        <v>8.2320700000000002</v>
      </c>
    </row>
    <row r="181" spans="1:13">
      <c r="A181" s="273">
        <v>172</v>
      </c>
      <c r="B181" s="254" t="s">
        <v>172</v>
      </c>
      <c r="C181" s="254">
        <v>7065.1</v>
      </c>
      <c r="D181" s="256">
        <v>7085.0333333333328</v>
      </c>
      <c r="E181" s="256">
        <v>7010.0666666666657</v>
      </c>
      <c r="F181" s="256">
        <v>6955.0333333333328</v>
      </c>
      <c r="G181" s="256">
        <v>6880.0666666666657</v>
      </c>
      <c r="H181" s="256">
        <v>7140.0666666666657</v>
      </c>
      <c r="I181" s="256">
        <v>7215.0333333333328</v>
      </c>
      <c r="J181" s="256">
        <v>7270.0666666666657</v>
      </c>
      <c r="K181" s="254">
        <v>7160</v>
      </c>
      <c r="L181" s="254">
        <v>7030</v>
      </c>
      <c r="M181" s="254">
        <v>3.0426199999999999</v>
      </c>
    </row>
    <row r="182" spans="1:13">
      <c r="A182" s="273">
        <v>173</v>
      </c>
      <c r="B182" s="254" t="s">
        <v>478</v>
      </c>
      <c r="C182" s="254">
        <v>7716.05</v>
      </c>
      <c r="D182" s="256">
        <v>7731.95</v>
      </c>
      <c r="E182" s="256">
        <v>7694.0999999999995</v>
      </c>
      <c r="F182" s="256">
        <v>7672.15</v>
      </c>
      <c r="G182" s="256">
        <v>7634.2999999999993</v>
      </c>
      <c r="H182" s="256">
        <v>7753.9</v>
      </c>
      <c r="I182" s="256">
        <v>7791.75</v>
      </c>
      <c r="J182" s="256">
        <v>7813.7</v>
      </c>
      <c r="K182" s="254">
        <v>7769.8</v>
      </c>
      <c r="L182" s="254">
        <v>7710</v>
      </c>
      <c r="M182" s="254">
        <v>0.11244</v>
      </c>
    </row>
    <row r="183" spans="1:13">
      <c r="A183" s="273">
        <v>174</v>
      </c>
      <c r="B183" s="254" t="s">
        <v>170</v>
      </c>
      <c r="C183" s="254">
        <v>28056</v>
      </c>
      <c r="D183" s="256">
        <v>28200.183333333334</v>
      </c>
      <c r="E183" s="256">
        <v>27835.816666666669</v>
      </c>
      <c r="F183" s="256">
        <v>27615.633333333335</v>
      </c>
      <c r="G183" s="256">
        <v>27251.26666666667</v>
      </c>
      <c r="H183" s="256">
        <v>28420.366666666669</v>
      </c>
      <c r="I183" s="256">
        <v>28784.733333333337</v>
      </c>
      <c r="J183" s="256">
        <v>29004.916666666668</v>
      </c>
      <c r="K183" s="254">
        <v>28564.55</v>
      </c>
      <c r="L183" s="254">
        <v>27980</v>
      </c>
      <c r="M183" s="254">
        <v>0.38679999999999998</v>
      </c>
    </row>
    <row r="184" spans="1:13">
      <c r="A184" s="273">
        <v>175</v>
      </c>
      <c r="B184" s="254" t="s">
        <v>173</v>
      </c>
      <c r="C184" s="254">
        <v>1475.35</v>
      </c>
      <c r="D184" s="256">
        <v>1476.45</v>
      </c>
      <c r="E184" s="256">
        <v>1458.9</v>
      </c>
      <c r="F184" s="256">
        <v>1442.45</v>
      </c>
      <c r="G184" s="256">
        <v>1424.9</v>
      </c>
      <c r="H184" s="256">
        <v>1492.9</v>
      </c>
      <c r="I184" s="256">
        <v>1510.4499999999998</v>
      </c>
      <c r="J184" s="256">
        <v>1526.9</v>
      </c>
      <c r="K184" s="254">
        <v>1494</v>
      </c>
      <c r="L184" s="254">
        <v>1460</v>
      </c>
      <c r="M184" s="254">
        <v>17.58173</v>
      </c>
    </row>
    <row r="185" spans="1:13">
      <c r="A185" s="273">
        <v>176</v>
      </c>
      <c r="B185" s="254" t="s">
        <v>171</v>
      </c>
      <c r="C185" s="254">
        <v>2099.6</v>
      </c>
      <c r="D185" s="256">
        <v>2107.2166666666667</v>
      </c>
      <c r="E185" s="256">
        <v>2085.4333333333334</v>
      </c>
      <c r="F185" s="256">
        <v>2071.2666666666669</v>
      </c>
      <c r="G185" s="256">
        <v>2049.4833333333336</v>
      </c>
      <c r="H185" s="256">
        <v>2121.3833333333332</v>
      </c>
      <c r="I185" s="256">
        <v>2143.166666666667</v>
      </c>
      <c r="J185" s="256">
        <v>2157.333333333333</v>
      </c>
      <c r="K185" s="254">
        <v>2129</v>
      </c>
      <c r="L185" s="254">
        <v>2093.0500000000002</v>
      </c>
      <c r="M185" s="254">
        <v>3.9357700000000002</v>
      </c>
    </row>
    <row r="186" spans="1:13">
      <c r="A186" s="273">
        <v>177</v>
      </c>
      <c r="B186" s="254" t="s">
        <v>169</v>
      </c>
      <c r="C186" s="254">
        <v>429.6</v>
      </c>
      <c r="D186" s="256">
        <v>430.11666666666662</v>
      </c>
      <c r="E186" s="256">
        <v>424.73333333333323</v>
      </c>
      <c r="F186" s="256">
        <v>419.86666666666662</v>
      </c>
      <c r="G186" s="256">
        <v>414.48333333333323</v>
      </c>
      <c r="H186" s="256">
        <v>434.98333333333323</v>
      </c>
      <c r="I186" s="256">
        <v>440.36666666666656</v>
      </c>
      <c r="J186" s="256">
        <v>445.23333333333323</v>
      </c>
      <c r="K186" s="254">
        <v>435.5</v>
      </c>
      <c r="L186" s="254">
        <v>425.25</v>
      </c>
      <c r="M186" s="254">
        <v>268.31923999999998</v>
      </c>
    </row>
    <row r="187" spans="1:13">
      <c r="A187" s="273">
        <v>178</v>
      </c>
      <c r="B187" s="254" t="s">
        <v>168</v>
      </c>
      <c r="C187" s="254">
        <v>135.05000000000001</v>
      </c>
      <c r="D187" s="256">
        <v>133.38333333333333</v>
      </c>
      <c r="E187" s="256">
        <v>131.06666666666666</v>
      </c>
      <c r="F187" s="256">
        <v>127.08333333333334</v>
      </c>
      <c r="G187" s="256">
        <v>124.76666666666668</v>
      </c>
      <c r="H187" s="256">
        <v>137.36666666666665</v>
      </c>
      <c r="I187" s="256">
        <v>139.68333333333331</v>
      </c>
      <c r="J187" s="256">
        <v>143.66666666666663</v>
      </c>
      <c r="K187" s="254">
        <v>135.69999999999999</v>
      </c>
      <c r="L187" s="254">
        <v>129.4</v>
      </c>
      <c r="M187" s="254">
        <v>1827.08699</v>
      </c>
    </row>
    <row r="188" spans="1:13">
      <c r="A188" s="273">
        <v>179</v>
      </c>
      <c r="B188" s="254" t="s">
        <v>175</v>
      </c>
      <c r="C188" s="254">
        <v>681.3</v>
      </c>
      <c r="D188" s="256">
        <v>680.56666666666672</v>
      </c>
      <c r="E188" s="256">
        <v>674.78333333333342</v>
      </c>
      <c r="F188" s="256">
        <v>668.26666666666665</v>
      </c>
      <c r="G188" s="256">
        <v>662.48333333333335</v>
      </c>
      <c r="H188" s="256">
        <v>687.08333333333348</v>
      </c>
      <c r="I188" s="256">
        <v>692.86666666666679</v>
      </c>
      <c r="J188" s="256">
        <v>699.38333333333355</v>
      </c>
      <c r="K188" s="254">
        <v>686.35</v>
      </c>
      <c r="L188" s="254">
        <v>674.05</v>
      </c>
      <c r="M188" s="254">
        <v>38.22099</v>
      </c>
    </row>
    <row r="189" spans="1:13">
      <c r="A189" s="273">
        <v>180</v>
      </c>
      <c r="B189" s="254" t="s">
        <v>176</v>
      </c>
      <c r="C189" s="254">
        <v>531.04999999999995</v>
      </c>
      <c r="D189" s="256">
        <v>532.9666666666667</v>
      </c>
      <c r="E189" s="256">
        <v>524.08333333333337</v>
      </c>
      <c r="F189" s="256">
        <v>517.11666666666667</v>
      </c>
      <c r="G189" s="256">
        <v>508.23333333333335</v>
      </c>
      <c r="H189" s="256">
        <v>539.93333333333339</v>
      </c>
      <c r="I189" s="256">
        <v>548.81666666666661</v>
      </c>
      <c r="J189" s="256">
        <v>555.78333333333342</v>
      </c>
      <c r="K189" s="254">
        <v>541.85</v>
      </c>
      <c r="L189" s="254">
        <v>526</v>
      </c>
      <c r="M189" s="254">
        <v>17.636240000000001</v>
      </c>
    </row>
    <row r="190" spans="1:13">
      <c r="A190" s="273">
        <v>181</v>
      </c>
      <c r="B190" s="254" t="s">
        <v>275</v>
      </c>
      <c r="C190" s="254">
        <v>590.70000000000005</v>
      </c>
      <c r="D190" s="256">
        <v>591.98333333333335</v>
      </c>
      <c r="E190" s="256">
        <v>587.01666666666665</v>
      </c>
      <c r="F190" s="256">
        <v>583.33333333333326</v>
      </c>
      <c r="G190" s="256">
        <v>578.36666666666656</v>
      </c>
      <c r="H190" s="256">
        <v>595.66666666666674</v>
      </c>
      <c r="I190" s="256">
        <v>600.63333333333344</v>
      </c>
      <c r="J190" s="256">
        <v>604.31666666666683</v>
      </c>
      <c r="K190" s="254">
        <v>596.95000000000005</v>
      </c>
      <c r="L190" s="254">
        <v>588.29999999999995</v>
      </c>
      <c r="M190" s="254">
        <v>2.4992100000000002</v>
      </c>
    </row>
    <row r="191" spans="1:13">
      <c r="A191" s="273">
        <v>182</v>
      </c>
      <c r="B191" s="254" t="s">
        <v>188</v>
      </c>
      <c r="C191" s="254">
        <v>636.5</v>
      </c>
      <c r="D191" s="256">
        <v>637.55000000000007</v>
      </c>
      <c r="E191" s="256">
        <v>631.10000000000014</v>
      </c>
      <c r="F191" s="256">
        <v>625.70000000000005</v>
      </c>
      <c r="G191" s="256">
        <v>619.25000000000011</v>
      </c>
      <c r="H191" s="256">
        <v>642.95000000000016</v>
      </c>
      <c r="I191" s="256">
        <v>649.4000000000002</v>
      </c>
      <c r="J191" s="256">
        <v>654.80000000000018</v>
      </c>
      <c r="K191" s="254">
        <v>644</v>
      </c>
      <c r="L191" s="254">
        <v>632.15</v>
      </c>
      <c r="M191" s="254">
        <v>7.2658300000000002</v>
      </c>
    </row>
    <row r="192" spans="1:13">
      <c r="A192" s="273">
        <v>183</v>
      </c>
      <c r="B192" s="254" t="s">
        <v>177</v>
      </c>
      <c r="C192" s="254">
        <v>748.5</v>
      </c>
      <c r="D192" s="256">
        <v>748.83333333333337</v>
      </c>
      <c r="E192" s="256">
        <v>743.01666666666677</v>
      </c>
      <c r="F192" s="256">
        <v>737.53333333333342</v>
      </c>
      <c r="G192" s="256">
        <v>731.71666666666681</v>
      </c>
      <c r="H192" s="256">
        <v>754.31666666666672</v>
      </c>
      <c r="I192" s="256">
        <v>760.13333333333333</v>
      </c>
      <c r="J192" s="256">
        <v>765.61666666666667</v>
      </c>
      <c r="K192" s="254">
        <v>754.65</v>
      </c>
      <c r="L192" s="254">
        <v>743.35</v>
      </c>
      <c r="M192" s="254">
        <v>17.171520000000001</v>
      </c>
    </row>
    <row r="193" spans="1:13">
      <c r="A193" s="273">
        <v>184</v>
      </c>
      <c r="B193" s="254" t="s">
        <v>183</v>
      </c>
      <c r="C193" s="254">
        <v>3273.8</v>
      </c>
      <c r="D193" s="256">
        <v>3264.6</v>
      </c>
      <c r="E193" s="256">
        <v>3220.2</v>
      </c>
      <c r="F193" s="256">
        <v>3166.6</v>
      </c>
      <c r="G193" s="256">
        <v>3122.2</v>
      </c>
      <c r="H193" s="256">
        <v>3318.2</v>
      </c>
      <c r="I193" s="256">
        <v>3362.6000000000004</v>
      </c>
      <c r="J193" s="256">
        <v>3416.2</v>
      </c>
      <c r="K193" s="254">
        <v>3309</v>
      </c>
      <c r="L193" s="254">
        <v>3211</v>
      </c>
      <c r="M193" s="254">
        <v>34.529539999999997</v>
      </c>
    </row>
    <row r="194" spans="1:13">
      <c r="A194" s="273">
        <v>185</v>
      </c>
      <c r="B194" s="254" t="s">
        <v>804</v>
      </c>
      <c r="C194" s="254">
        <v>715.4</v>
      </c>
      <c r="D194" s="256">
        <v>714.08333333333337</v>
      </c>
      <c r="E194" s="256">
        <v>710.81666666666672</v>
      </c>
      <c r="F194" s="256">
        <v>706.23333333333335</v>
      </c>
      <c r="G194" s="256">
        <v>702.9666666666667</v>
      </c>
      <c r="H194" s="256">
        <v>718.66666666666674</v>
      </c>
      <c r="I194" s="256">
        <v>721.93333333333339</v>
      </c>
      <c r="J194" s="256">
        <v>726.51666666666677</v>
      </c>
      <c r="K194" s="254">
        <v>717.35</v>
      </c>
      <c r="L194" s="254">
        <v>709.5</v>
      </c>
      <c r="M194" s="254">
        <v>21.716010000000001</v>
      </c>
    </row>
    <row r="195" spans="1:13">
      <c r="A195" s="273">
        <v>186</v>
      </c>
      <c r="B195" s="254" t="s">
        <v>179</v>
      </c>
      <c r="C195" s="254">
        <v>350.75</v>
      </c>
      <c r="D195" s="256">
        <v>349.33333333333331</v>
      </c>
      <c r="E195" s="256">
        <v>345.76666666666665</v>
      </c>
      <c r="F195" s="256">
        <v>340.78333333333336</v>
      </c>
      <c r="G195" s="256">
        <v>337.2166666666667</v>
      </c>
      <c r="H195" s="256">
        <v>354.31666666666661</v>
      </c>
      <c r="I195" s="256">
        <v>357.88333333333333</v>
      </c>
      <c r="J195" s="256">
        <v>362.86666666666656</v>
      </c>
      <c r="K195" s="254">
        <v>352.9</v>
      </c>
      <c r="L195" s="254">
        <v>344.35</v>
      </c>
      <c r="M195" s="254">
        <v>364.41967</v>
      </c>
    </row>
    <row r="196" spans="1:13">
      <c r="A196" s="273">
        <v>187</v>
      </c>
      <c r="B196" s="245" t="s">
        <v>181</v>
      </c>
      <c r="C196" s="245">
        <v>125.7</v>
      </c>
      <c r="D196" s="280">
        <v>126.23333333333333</v>
      </c>
      <c r="E196" s="280">
        <v>123.71666666666667</v>
      </c>
      <c r="F196" s="280">
        <v>121.73333333333333</v>
      </c>
      <c r="G196" s="280">
        <v>119.21666666666667</v>
      </c>
      <c r="H196" s="280">
        <v>128.21666666666667</v>
      </c>
      <c r="I196" s="280">
        <v>130.73333333333335</v>
      </c>
      <c r="J196" s="280">
        <v>132.71666666666667</v>
      </c>
      <c r="K196" s="245">
        <v>128.75</v>
      </c>
      <c r="L196" s="245">
        <v>124.25</v>
      </c>
      <c r="M196" s="245">
        <v>625.30141000000003</v>
      </c>
    </row>
    <row r="197" spans="1:13">
      <c r="A197" s="273">
        <v>188</v>
      </c>
      <c r="B197" s="245" t="s">
        <v>182</v>
      </c>
      <c r="C197" s="245">
        <v>1158.3499999999999</v>
      </c>
      <c r="D197" s="280">
        <v>1145.3499999999999</v>
      </c>
      <c r="E197" s="280">
        <v>1126.0999999999999</v>
      </c>
      <c r="F197" s="280">
        <v>1093.8499999999999</v>
      </c>
      <c r="G197" s="280">
        <v>1074.5999999999999</v>
      </c>
      <c r="H197" s="280">
        <v>1177.5999999999999</v>
      </c>
      <c r="I197" s="280">
        <v>1196.8499999999999</v>
      </c>
      <c r="J197" s="280">
        <v>1229.0999999999999</v>
      </c>
      <c r="K197" s="245">
        <v>1164.5999999999999</v>
      </c>
      <c r="L197" s="245">
        <v>1113.0999999999999</v>
      </c>
      <c r="M197" s="245">
        <v>174.45856000000001</v>
      </c>
    </row>
    <row r="198" spans="1:13">
      <c r="A198" s="273">
        <v>189</v>
      </c>
      <c r="B198" s="245" t="s">
        <v>184</v>
      </c>
      <c r="C198" s="245">
        <v>1073</v>
      </c>
      <c r="D198" s="280">
        <v>1070.1000000000001</v>
      </c>
      <c r="E198" s="280">
        <v>1057.8000000000002</v>
      </c>
      <c r="F198" s="280">
        <v>1042.6000000000001</v>
      </c>
      <c r="G198" s="280">
        <v>1030.3000000000002</v>
      </c>
      <c r="H198" s="280">
        <v>1085.3000000000002</v>
      </c>
      <c r="I198" s="280">
        <v>1097.5999999999999</v>
      </c>
      <c r="J198" s="280">
        <v>1112.8000000000002</v>
      </c>
      <c r="K198" s="245">
        <v>1082.4000000000001</v>
      </c>
      <c r="L198" s="245">
        <v>1054.9000000000001</v>
      </c>
      <c r="M198" s="245">
        <v>49.888570000000001</v>
      </c>
    </row>
    <row r="199" spans="1:13">
      <c r="A199" s="273">
        <v>190</v>
      </c>
      <c r="B199" s="245" t="s">
        <v>164</v>
      </c>
      <c r="C199" s="245">
        <v>987.4</v>
      </c>
      <c r="D199" s="280">
        <v>991.81666666666661</v>
      </c>
      <c r="E199" s="280">
        <v>978.63333333333321</v>
      </c>
      <c r="F199" s="280">
        <v>969.86666666666656</v>
      </c>
      <c r="G199" s="280">
        <v>956.68333333333317</v>
      </c>
      <c r="H199" s="280">
        <v>1000.5833333333333</v>
      </c>
      <c r="I199" s="280">
        <v>1013.7666666666667</v>
      </c>
      <c r="J199" s="280">
        <v>1022.5333333333333</v>
      </c>
      <c r="K199" s="245">
        <v>1005</v>
      </c>
      <c r="L199" s="245">
        <v>983.05</v>
      </c>
      <c r="M199" s="245">
        <v>5.4161700000000002</v>
      </c>
    </row>
    <row r="200" spans="1:13">
      <c r="A200" s="273">
        <v>191</v>
      </c>
      <c r="B200" s="245" t="s">
        <v>185</v>
      </c>
      <c r="C200" s="245">
        <v>1728.45</v>
      </c>
      <c r="D200" s="280">
        <v>1732</v>
      </c>
      <c r="E200" s="280">
        <v>1721</v>
      </c>
      <c r="F200" s="280">
        <v>1713.55</v>
      </c>
      <c r="G200" s="280">
        <v>1702.55</v>
      </c>
      <c r="H200" s="280">
        <v>1739.45</v>
      </c>
      <c r="I200" s="280">
        <v>1750.45</v>
      </c>
      <c r="J200" s="280">
        <v>1757.9</v>
      </c>
      <c r="K200" s="245">
        <v>1743</v>
      </c>
      <c r="L200" s="245">
        <v>1724.55</v>
      </c>
      <c r="M200" s="245">
        <v>7.6164699999999996</v>
      </c>
    </row>
    <row r="201" spans="1:13">
      <c r="A201" s="273">
        <v>192</v>
      </c>
      <c r="B201" s="245" t="s">
        <v>186</v>
      </c>
      <c r="C201" s="245">
        <v>2879.8</v>
      </c>
      <c r="D201" s="280">
        <v>2881.0333333333333</v>
      </c>
      <c r="E201" s="280">
        <v>2848.7666666666664</v>
      </c>
      <c r="F201" s="280">
        <v>2817.7333333333331</v>
      </c>
      <c r="G201" s="280">
        <v>2785.4666666666662</v>
      </c>
      <c r="H201" s="280">
        <v>2912.0666666666666</v>
      </c>
      <c r="I201" s="280">
        <v>2944.3333333333339</v>
      </c>
      <c r="J201" s="280">
        <v>2975.3666666666668</v>
      </c>
      <c r="K201" s="245">
        <v>2913.3</v>
      </c>
      <c r="L201" s="245">
        <v>2850</v>
      </c>
      <c r="M201" s="245">
        <v>2.2991600000000001</v>
      </c>
    </row>
    <row r="202" spans="1:13">
      <c r="A202" s="273">
        <v>193</v>
      </c>
      <c r="B202" s="245" t="s">
        <v>187</v>
      </c>
      <c r="C202" s="245">
        <v>464.65</v>
      </c>
      <c r="D202" s="280">
        <v>466.73333333333335</v>
      </c>
      <c r="E202" s="280">
        <v>458.9666666666667</v>
      </c>
      <c r="F202" s="280">
        <v>453.28333333333336</v>
      </c>
      <c r="G202" s="280">
        <v>445.51666666666671</v>
      </c>
      <c r="H202" s="280">
        <v>472.41666666666669</v>
      </c>
      <c r="I202" s="280">
        <v>480.18333333333334</v>
      </c>
      <c r="J202" s="280">
        <v>485.86666666666667</v>
      </c>
      <c r="K202" s="245">
        <v>474.5</v>
      </c>
      <c r="L202" s="245">
        <v>461.05</v>
      </c>
      <c r="M202" s="245">
        <v>16.98152</v>
      </c>
    </row>
    <row r="203" spans="1:13">
      <c r="A203" s="273">
        <v>194</v>
      </c>
      <c r="B203" s="245" t="s">
        <v>510</v>
      </c>
      <c r="C203" s="245">
        <v>873.65</v>
      </c>
      <c r="D203" s="280">
        <v>877.98333333333323</v>
      </c>
      <c r="E203" s="280">
        <v>863.51666666666642</v>
      </c>
      <c r="F203" s="280">
        <v>853.38333333333321</v>
      </c>
      <c r="G203" s="280">
        <v>838.9166666666664</v>
      </c>
      <c r="H203" s="280">
        <v>888.11666666666645</v>
      </c>
      <c r="I203" s="280">
        <v>902.58333333333337</v>
      </c>
      <c r="J203" s="280">
        <v>912.71666666666647</v>
      </c>
      <c r="K203" s="245">
        <v>892.45</v>
      </c>
      <c r="L203" s="245">
        <v>867.85</v>
      </c>
      <c r="M203" s="245">
        <v>5.9061000000000003</v>
      </c>
    </row>
    <row r="204" spans="1:13">
      <c r="A204" s="273">
        <v>195</v>
      </c>
      <c r="B204" s="245" t="s">
        <v>193</v>
      </c>
      <c r="C204" s="245">
        <v>835.15</v>
      </c>
      <c r="D204" s="280">
        <v>836.61666666666667</v>
      </c>
      <c r="E204" s="280">
        <v>828.5333333333333</v>
      </c>
      <c r="F204" s="280">
        <v>821.91666666666663</v>
      </c>
      <c r="G204" s="280">
        <v>813.83333333333326</v>
      </c>
      <c r="H204" s="280">
        <v>843.23333333333335</v>
      </c>
      <c r="I204" s="280">
        <v>851.31666666666661</v>
      </c>
      <c r="J204" s="280">
        <v>857.93333333333339</v>
      </c>
      <c r="K204" s="245">
        <v>844.7</v>
      </c>
      <c r="L204" s="245">
        <v>830</v>
      </c>
      <c r="M204" s="245">
        <v>26.330760000000001</v>
      </c>
    </row>
    <row r="205" spans="1:13">
      <c r="A205" s="273">
        <v>196</v>
      </c>
      <c r="B205" s="245" t="s">
        <v>191</v>
      </c>
      <c r="C205" s="245">
        <v>6662.85</v>
      </c>
      <c r="D205" s="280">
        <v>6689.2666666666664</v>
      </c>
      <c r="E205" s="280">
        <v>6623.583333333333</v>
      </c>
      <c r="F205" s="280">
        <v>6584.3166666666666</v>
      </c>
      <c r="G205" s="280">
        <v>6518.6333333333332</v>
      </c>
      <c r="H205" s="280">
        <v>6728.5333333333328</v>
      </c>
      <c r="I205" s="280">
        <v>6794.2166666666672</v>
      </c>
      <c r="J205" s="280">
        <v>6833.4833333333327</v>
      </c>
      <c r="K205" s="245">
        <v>6754.95</v>
      </c>
      <c r="L205" s="245">
        <v>6650</v>
      </c>
      <c r="M205" s="245">
        <v>1.93014</v>
      </c>
    </row>
    <row r="206" spans="1:13">
      <c r="A206" s="273">
        <v>197</v>
      </c>
      <c r="B206" s="245" t="s">
        <v>192</v>
      </c>
      <c r="C206" s="245">
        <v>35.950000000000003</v>
      </c>
      <c r="D206" s="280">
        <v>36.016666666666673</v>
      </c>
      <c r="E206" s="280">
        <v>35.533333333333346</v>
      </c>
      <c r="F206" s="280">
        <v>35.116666666666674</v>
      </c>
      <c r="G206" s="280">
        <v>34.633333333333347</v>
      </c>
      <c r="H206" s="280">
        <v>36.433333333333344</v>
      </c>
      <c r="I206" s="280">
        <v>36.916666666666679</v>
      </c>
      <c r="J206" s="280">
        <v>37.333333333333343</v>
      </c>
      <c r="K206" s="245">
        <v>36.5</v>
      </c>
      <c r="L206" s="245">
        <v>35.6</v>
      </c>
      <c r="M206" s="245">
        <v>173.06316000000001</v>
      </c>
    </row>
    <row r="207" spans="1:13">
      <c r="A207" s="273">
        <v>198</v>
      </c>
      <c r="B207" s="245" t="s">
        <v>189</v>
      </c>
      <c r="C207" s="245">
        <v>1373.3</v>
      </c>
      <c r="D207" s="280">
        <v>1380.3833333333332</v>
      </c>
      <c r="E207" s="280">
        <v>1356.2166666666665</v>
      </c>
      <c r="F207" s="280">
        <v>1339.1333333333332</v>
      </c>
      <c r="G207" s="280">
        <v>1314.9666666666665</v>
      </c>
      <c r="H207" s="280">
        <v>1397.4666666666665</v>
      </c>
      <c r="I207" s="280">
        <v>1421.6333333333334</v>
      </c>
      <c r="J207" s="280">
        <v>1438.7166666666665</v>
      </c>
      <c r="K207" s="245">
        <v>1404.55</v>
      </c>
      <c r="L207" s="245">
        <v>1363.3</v>
      </c>
      <c r="M207" s="245">
        <v>6.7230999999999996</v>
      </c>
    </row>
    <row r="208" spans="1:13">
      <c r="A208" s="273">
        <v>199</v>
      </c>
      <c r="B208" s="245" t="s">
        <v>141</v>
      </c>
      <c r="C208" s="245">
        <v>646.04999999999995</v>
      </c>
      <c r="D208" s="280">
        <v>648.44999999999993</v>
      </c>
      <c r="E208" s="280">
        <v>640.89999999999986</v>
      </c>
      <c r="F208" s="280">
        <v>635.74999999999989</v>
      </c>
      <c r="G208" s="280">
        <v>628.19999999999982</v>
      </c>
      <c r="H208" s="280">
        <v>653.59999999999991</v>
      </c>
      <c r="I208" s="280">
        <v>661.14999999999986</v>
      </c>
      <c r="J208" s="280">
        <v>666.3</v>
      </c>
      <c r="K208" s="245">
        <v>656</v>
      </c>
      <c r="L208" s="245">
        <v>643.29999999999995</v>
      </c>
      <c r="M208" s="245">
        <v>21.259350000000001</v>
      </c>
    </row>
    <row r="209" spans="1:13">
      <c r="A209" s="273">
        <v>200</v>
      </c>
      <c r="B209" s="245" t="s">
        <v>277</v>
      </c>
      <c r="C209" s="245">
        <v>266.5</v>
      </c>
      <c r="D209" s="280">
        <v>267.09999999999997</v>
      </c>
      <c r="E209" s="280">
        <v>263.69999999999993</v>
      </c>
      <c r="F209" s="280">
        <v>260.89999999999998</v>
      </c>
      <c r="G209" s="280">
        <v>257.49999999999994</v>
      </c>
      <c r="H209" s="280">
        <v>269.89999999999992</v>
      </c>
      <c r="I209" s="280">
        <v>273.2999999999999</v>
      </c>
      <c r="J209" s="280">
        <v>276.09999999999991</v>
      </c>
      <c r="K209" s="245">
        <v>270.5</v>
      </c>
      <c r="L209" s="245">
        <v>264.3</v>
      </c>
      <c r="M209" s="245">
        <v>12.737740000000001</v>
      </c>
    </row>
    <row r="210" spans="1:13">
      <c r="A210" s="273">
        <v>201</v>
      </c>
      <c r="B210" s="245" t="s">
        <v>522</v>
      </c>
      <c r="C210" s="245">
        <v>790.25</v>
      </c>
      <c r="D210" s="280">
        <v>791.91666666666663</v>
      </c>
      <c r="E210" s="280">
        <v>773.83333333333326</v>
      </c>
      <c r="F210" s="280">
        <v>757.41666666666663</v>
      </c>
      <c r="G210" s="280">
        <v>739.33333333333326</v>
      </c>
      <c r="H210" s="280">
        <v>808.33333333333326</v>
      </c>
      <c r="I210" s="280">
        <v>826.41666666666652</v>
      </c>
      <c r="J210" s="280">
        <v>842.83333333333326</v>
      </c>
      <c r="K210" s="245">
        <v>810</v>
      </c>
      <c r="L210" s="245">
        <v>775.5</v>
      </c>
      <c r="M210" s="245">
        <v>8.3677299999999999</v>
      </c>
    </row>
    <row r="211" spans="1:13">
      <c r="A211" s="273">
        <v>202</v>
      </c>
      <c r="B211" s="245" t="s">
        <v>118</v>
      </c>
      <c r="C211" s="245">
        <v>9.85</v>
      </c>
      <c r="D211" s="280">
        <v>9.9166666666666661</v>
      </c>
      <c r="E211" s="280">
        <v>9.6833333333333318</v>
      </c>
      <c r="F211" s="280">
        <v>9.5166666666666657</v>
      </c>
      <c r="G211" s="280">
        <v>9.2833333333333314</v>
      </c>
      <c r="H211" s="280">
        <v>10.083333333333332</v>
      </c>
      <c r="I211" s="280">
        <v>10.316666666666666</v>
      </c>
      <c r="J211" s="280">
        <v>10.483333333333333</v>
      </c>
      <c r="K211" s="245">
        <v>10.15</v>
      </c>
      <c r="L211" s="245">
        <v>9.75</v>
      </c>
      <c r="M211" s="245">
        <v>1616.00504</v>
      </c>
    </row>
    <row r="212" spans="1:13">
      <c r="A212" s="273">
        <v>203</v>
      </c>
      <c r="B212" s="245" t="s">
        <v>195</v>
      </c>
      <c r="C212" s="245">
        <v>1046.1500000000001</v>
      </c>
      <c r="D212" s="280">
        <v>1049.2</v>
      </c>
      <c r="E212" s="280">
        <v>1035.5500000000002</v>
      </c>
      <c r="F212" s="280">
        <v>1024.95</v>
      </c>
      <c r="G212" s="280">
        <v>1011.3000000000002</v>
      </c>
      <c r="H212" s="280">
        <v>1059.8000000000002</v>
      </c>
      <c r="I212" s="280">
        <v>1073.4500000000003</v>
      </c>
      <c r="J212" s="280">
        <v>1084.0500000000002</v>
      </c>
      <c r="K212" s="245">
        <v>1062.8499999999999</v>
      </c>
      <c r="L212" s="245">
        <v>1038.5999999999999</v>
      </c>
      <c r="M212" s="245">
        <v>9.0653900000000007</v>
      </c>
    </row>
    <row r="213" spans="1:13">
      <c r="A213" s="273">
        <v>204</v>
      </c>
      <c r="B213" s="245" t="s">
        <v>528</v>
      </c>
      <c r="C213" s="245">
        <v>2178.65</v>
      </c>
      <c r="D213" s="280">
        <v>2175.5499999999997</v>
      </c>
      <c r="E213" s="280">
        <v>2160.0999999999995</v>
      </c>
      <c r="F213" s="280">
        <v>2141.5499999999997</v>
      </c>
      <c r="G213" s="280">
        <v>2126.0999999999995</v>
      </c>
      <c r="H213" s="280">
        <v>2194.0999999999995</v>
      </c>
      <c r="I213" s="280">
        <v>2209.5499999999993</v>
      </c>
      <c r="J213" s="280">
        <v>2228.0999999999995</v>
      </c>
      <c r="K213" s="245">
        <v>2191</v>
      </c>
      <c r="L213" s="245">
        <v>2157</v>
      </c>
      <c r="M213" s="245">
        <v>1.11487</v>
      </c>
    </row>
    <row r="214" spans="1:13">
      <c r="A214" s="273">
        <v>205</v>
      </c>
      <c r="B214" s="245" t="s">
        <v>196</v>
      </c>
      <c r="C214" s="280">
        <v>554.29999999999995</v>
      </c>
      <c r="D214" s="280">
        <v>554.91666666666663</v>
      </c>
      <c r="E214" s="280">
        <v>550.88333333333321</v>
      </c>
      <c r="F214" s="280">
        <v>547.46666666666658</v>
      </c>
      <c r="G214" s="280">
        <v>543.43333333333317</v>
      </c>
      <c r="H214" s="280">
        <v>558.33333333333326</v>
      </c>
      <c r="I214" s="280">
        <v>562.36666666666679</v>
      </c>
      <c r="J214" s="280">
        <v>565.7833333333333</v>
      </c>
      <c r="K214" s="280">
        <v>558.95000000000005</v>
      </c>
      <c r="L214" s="280">
        <v>551.5</v>
      </c>
      <c r="M214" s="280">
        <v>56.12359</v>
      </c>
    </row>
    <row r="215" spans="1:13">
      <c r="A215" s="273">
        <v>206</v>
      </c>
      <c r="B215" s="245" t="s">
        <v>197</v>
      </c>
      <c r="C215" s="280">
        <v>14.4</v>
      </c>
      <c r="D215" s="280">
        <v>14.583333333333334</v>
      </c>
      <c r="E215" s="280">
        <v>14.166666666666668</v>
      </c>
      <c r="F215" s="280">
        <v>13.933333333333334</v>
      </c>
      <c r="G215" s="280">
        <v>13.516666666666667</v>
      </c>
      <c r="H215" s="280">
        <v>14.816666666666668</v>
      </c>
      <c r="I215" s="280">
        <v>15.233333333333336</v>
      </c>
      <c r="J215" s="280">
        <v>15.466666666666669</v>
      </c>
      <c r="K215" s="280">
        <v>15</v>
      </c>
      <c r="L215" s="280">
        <v>14.35</v>
      </c>
      <c r="M215" s="280">
        <v>1354.79511</v>
      </c>
    </row>
    <row r="216" spans="1:13">
      <c r="A216" s="273">
        <v>207</v>
      </c>
      <c r="B216" s="245" t="s">
        <v>198</v>
      </c>
      <c r="C216" s="280">
        <v>220.5</v>
      </c>
      <c r="D216" s="280">
        <v>221.96666666666667</v>
      </c>
      <c r="E216" s="280">
        <v>217.98333333333335</v>
      </c>
      <c r="F216" s="280">
        <v>215.46666666666667</v>
      </c>
      <c r="G216" s="280">
        <v>211.48333333333335</v>
      </c>
      <c r="H216" s="280">
        <v>224.48333333333335</v>
      </c>
      <c r="I216" s="280">
        <v>228.46666666666664</v>
      </c>
      <c r="J216" s="280">
        <v>230.98333333333335</v>
      </c>
      <c r="K216" s="280">
        <v>225.95</v>
      </c>
      <c r="L216" s="280">
        <v>219.45</v>
      </c>
      <c r="M216" s="280">
        <v>110.6985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29"/>
      <c r="B1" s="529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44361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26" t="s">
        <v>16</v>
      </c>
      <c r="B9" s="527" t="s">
        <v>18</v>
      </c>
      <c r="C9" s="525" t="s">
        <v>19</v>
      </c>
      <c r="D9" s="525" t="s">
        <v>20</v>
      </c>
      <c r="E9" s="525" t="s">
        <v>21</v>
      </c>
      <c r="F9" s="525"/>
      <c r="G9" s="525"/>
      <c r="H9" s="525" t="s">
        <v>22</v>
      </c>
      <c r="I9" s="525"/>
      <c r="J9" s="525"/>
      <c r="K9" s="251"/>
      <c r="L9" s="258"/>
      <c r="M9" s="259"/>
    </row>
    <row r="10" spans="1:15" ht="42.75" customHeight="1">
      <c r="A10" s="521"/>
      <c r="B10" s="523"/>
      <c r="C10" s="528" t="s">
        <v>23</v>
      </c>
      <c r="D10" s="528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42" t="s">
        <v>284</v>
      </c>
      <c r="C11" s="439">
        <v>26153.1</v>
      </c>
      <c r="D11" s="440">
        <v>26114.216666666664</v>
      </c>
      <c r="E11" s="440">
        <v>25938.433333333327</v>
      </c>
      <c r="F11" s="440">
        <v>25723.766666666663</v>
      </c>
      <c r="G11" s="440">
        <v>25547.983333333326</v>
      </c>
      <c r="H11" s="440">
        <v>26328.883333333328</v>
      </c>
      <c r="I11" s="440">
        <v>26504.666666666661</v>
      </c>
      <c r="J11" s="440">
        <v>26719.333333333328</v>
      </c>
      <c r="K11" s="439">
        <v>26290</v>
      </c>
      <c r="L11" s="439">
        <v>25899.55</v>
      </c>
      <c r="M11" s="439">
        <v>1.3010000000000001E-2</v>
      </c>
    </row>
    <row r="12" spans="1:15" ht="12" customHeight="1">
      <c r="A12" s="245">
        <v>2</v>
      </c>
      <c r="B12" s="442" t="s">
        <v>785</v>
      </c>
      <c r="C12" s="439">
        <v>1648.55</v>
      </c>
      <c r="D12" s="440">
        <v>1681.2</v>
      </c>
      <c r="E12" s="440">
        <v>1612.3500000000001</v>
      </c>
      <c r="F12" s="440">
        <v>1576.15</v>
      </c>
      <c r="G12" s="440">
        <v>1507.3000000000002</v>
      </c>
      <c r="H12" s="440">
        <v>1717.4</v>
      </c>
      <c r="I12" s="440">
        <v>1786.25</v>
      </c>
      <c r="J12" s="440">
        <v>1822.45</v>
      </c>
      <c r="K12" s="439">
        <v>1750.05</v>
      </c>
      <c r="L12" s="439">
        <v>1645</v>
      </c>
      <c r="M12" s="439">
        <v>1.2417199999999999</v>
      </c>
    </row>
    <row r="13" spans="1:15" ht="12" customHeight="1">
      <c r="A13" s="245">
        <v>3</v>
      </c>
      <c r="B13" s="442" t="s">
        <v>815</v>
      </c>
      <c r="C13" s="439">
        <v>1864.4</v>
      </c>
      <c r="D13" s="440">
        <v>1870.4666666666665</v>
      </c>
      <c r="E13" s="440">
        <v>1845.0333333333328</v>
      </c>
      <c r="F13" s="440">
        <v>1825.6666666666663</v>
      </c>
      <c r="G13" s="440">
        <v>1800.2333333333327</v>
      </c>
      <c r="H13" s="440">
        <v>1889.833333333333</v>
      </c>
      <c r="I13" s="440">
        <v>1915.2666666666669</v>
      </c>
      <c r="J13" s="440">
        <v>1934.6333333333332</v>
      </c>
      <c r="K13" s="439">
        <v>1895.9</v>
      </c>
      <c r="L13" s="439">
        <v>1851.1</v>
      </c>
      <c r="M13" s="439">
        <v>0.12575</v>
      </c>
    </row>
    <row r="14" spans="1:15" ht="12" customHeight="1">
      <c r="A14" s="245">
        <v>4</v>
      </c>
      <c r="B14" s="442" t="s">
        <v>38</v>
      </c>
      <c r="C14" s="439">
        <v>2024.5</v>
      </c>
      <c r="D14" s="440">
        <v>2027.1166666666668</v>
      </c>
      <c r="E14" s="440">
        <v>2010.5333333333335</v>
      </c>
      <c r="F14" s="440">
        <v>1996.5666666666668</v>
      </c>
      <c r="G14" s="440">
        <v>1979.9833333333336</v>
      </c>
      <c r="H14" s="440">
        <v>2041.0833333333335</v>
      </c>
      <c r="I14" s="440">
        <v>2057.6666666666665</v>
      </c>
      <c r="J14" s="440">
        <v>2071.6333333333332</v>
      </c>
      <c r="K14" s="439">
        <v>2043.7</v>
      </c>
      <c r="L14" s="439">
        <v>2013.15</v>
      </c>
      <c r="M14" s="439">
        <v>1.7345299999999999</v>
      </c>
    </row>
    <row r="15" spans="1:15" ht="12" customHeight="1">
      <c r="A15" s="245">
        <v>5</v>
      </c>
      <c r="B15" s="442" t="s">
        <v>285</v>
      </c>
      <c r="C15" s="439">
        <v>1963.4</v>
      </c>
      <c r="D15" s="440">
        <v>1961.95</v>
      </c>
      <c r="E15" s="440">
        <v>1941.7</v>
      </c>
      <c r="F15" s="440">
        <v>1920</v>
      </c>
      <c r="G15" s="440">
        <v>1899.75</v>
      </c>
      <c r="H15" s="440">
        <v>1983.65</v>
      </c>
      <c r="I15" s="440">
        <v>2003.9</v>
      </c>
      <c r="J15" s="440">
        <v>2025.6000000000001</v>
      </c>
      <c r="K15" s="439">
        <v>1982.2</v>
      </c>
      <c r="L15" s="439">
        <v>1940.25</v>
      </c>
      <c r="M15" s="439">
        <v>0.16674</v>
      </c>
    </row>
    <row r="16" spans="1:15" ht="12" customHeight="1">
      <c r="A16" s="245">
        <v>6</v>
      </c>
      <c r="B16" s="442" t="s">
        <v>286</v>
      </c>
      <c r="C16" s="439">
        <v>1440.15</v>
      </c>
      <c r="D16" s="440">
        <v>1449.6333333333332</v>
      </c>
      <c r="E16" s="440">
        <v>1420.6666666666665</v>
      </c>
      <c r="F16" s="440">
        <v>1401.1833333333334</v>
      </c>
      <c r="G16" s="440">
        <v>1372.2166666666667</v>
      </c>
      <c r="H16" s="440">
        <v>1469.1166666666663</v>
      </c>
      <c r="I16" s="440">
        <v>1498.083333333333</v>
      </c>
      <c r="J16" s="440">
        <v>1517.5666666666662</v>
      </c>
      <c r="K16" s="439">
        <v>1478.6</v>
      </c>
      <c r="L16" s="439">
        <v>1430.15</v>
      </c>
      <c r="M16" s="439">
        <v>2.4329700000000001</v>
      </c>
    </row>
    <row r="17" spans="1:13" ht="12" customHeight="1">
      <c r="A17" s="245">
        <v>7</v>
      </c>
      <c r="B17" s="442" t="s">
        <v>222</v>
      </c>
      <c r="C17" s="439">
        <v>1046.05</v>
      </c>
      <c r="D17" s="440">
        <v>1035.25</v>
      </c>
      <c r="E17" s="440">
        <v>1006.8</v>
      </c>
      <c r="F17" s="440">
        <v>967.55</v>
      </c>
      <c r="G17" s="440">
        <v>939.09999999999991</v>
      </c>
      <c r="H17" s="440">
        <v>1074.5</v>
      </c>
      <c r="I17" s="440">
        <v>1102.9499999999998</v>
      </c>
      <c r="J17" s="440">
        <v>1142.2</v>
      </c>
      <c r="K17" s="439">
        <v>1063.7</v>
      </c>
      <c r="L17" s="439">
        <v>996</v>
      </c>
      <c r="M17" s="439">
        <v>35.528440000000003</v>
      </c>
    </row>
    <row r="18" spans="1:13" ht="12" customHeight="1">
      <c r="A18" s="245">
        <v>8</v>
      </c>
      <c r="B18" s="442" t="s">
        <v>734</v>
      </c>
      <c r="C18" s="439">
        <v>732.85</v>
      </c>
      <c r="D18" s="440">
        <v>735.25</v>
      </c>
      <c r="E18" s="440">
        <v>728.6</v>
      </c>
      <c r="F18" s="440">
        <v>724.35</v>
      </c>
      <c r="G18" s="440">
        <v>717.7</v>
      </c>
      <c r="H18" s="440">
        <v>739.5</v>
      </c>
      <c r="I18" s="440">
        <v>746.15000000000009</v>
      </c>
      <c r="J18" s="440">
        <v>750.4</v>
      </c>
      <c r="K18" s="439">
        <v>741.9</v>
      </c>
      <c r="L18" s="439">
        <v>731</v>
      </c>
      <c r="M18" s="439">
        <v>2.6411899999999999</v>
      </c>
    </row>
    <row r="19" spans="1:13" ht="12" customHeight="1">
      <c r="A19" s="245">
        <v>9</v>
      </c>
      <c r="B19" s="442" t="s">
        <v>735</v>
      </c>
      <c r="C19" s="439">
        <v>1815.55</v>
      </c>
      <c r="D19" s="440">
        <v>1829.7333333333333</v>
      </c>
      <c r="E19" s="440">
        <v>1795.8166666666666</v>
      </c>
      <c r="F19" s="440">
        <v>1776.0833333333333</v>
      </c>
      <c r="G19" s="440">
        <v>1742.1666666666665</v>
      </c>
      <c r="H19" s="440">
        <v>1849.4666666666667</v>
      </c>
      <c r="I19" s="440">
        <v>1883.3833333333332</v>
      </c>
      <c r="J19" s="440">
        <v>1903.1166666666668</v>
      </c>
      <c r="K19" s="439">
        <v>1863.65</v>
      </c>
      <c r="L19" s="439">
        <v>1810</v>
      </c>
      <c r="M19" s="439">
        <v>7.6920500000000001</v>
      </c>
    </row>
    <row r="20" spans="1:13" ht="12" customHeight="1">
      <c r="A20" s="245">
        <v>10</v>
      </c>
      <c r="B20" s="442" t="s">
        <v>287</v>
      </c>
      <c r="C20" s="439">
        <v>2517.4499999999998</v>
      </c>
      <c r="D20" s="440">
        <v>2515.2333333333331</v>
      </c>
      <c r="E20" s="440">
        <v>2480.4666666666662</v>
      </c>
      <c r="F20" s="440">
        <v>2443.4833333333331</v>
      </c>
      <c r="G20" s="440">
        <v>2408.7166666666662</v>
      </c>
      <c r="H20" s="440">
        <v>2552.2166666666662</v>
      </c>
      <c r="I20" s="440">
        <v>2586.9833333333336</v>
      </c>
      <c r="J20" s="440">
        <v>2623.9666666666662</v>
      </c>
      <c r="K20" s="439">
        <v>2550</v>
      </c>
      <c r="L20" s="439">
        <v>2478.25</v>
      </c>
      <c r="M20" s="439">
        <v>0.62419000000000002</v>
      </c>
    </row>
    <row r="21" spans="1:13" ht="12" customHeight="1">
      <c r="A21" s="245">
        <v>11</v>
      </c>
      <c r="B21" s="442" t="s">
        <v>288</v>
      </c>
      <c r="C21" s="439">
        <v>16327.3</v>
      </c>
      <c r="D21" s="440">
        <v>16240.766666666668</v>
      </c>
      <c r="E21" s="440">
        <v>16091.533333333336</v>
      </c>
      <c r="F21" s="440">
        <v>15855.766666666668</v>
      </c>
      <c r="G21" s="440">
        <v>15706.533333333336</v>
      </c>
      <c r="H21" s="440">
        <v>16476.533333333336</v>
      </c>
      <c r="I21" s="440">
        <v>16625.76666666667</v>
      </c>
      <c r="J21" s="440">
        <v>16861.533333333336</v>
      </c>
      <c r="K21" s="439">
        <v>16390</v>
      </c>
      <c r="L21" s="439">
        <v>16005</v>
      </c>
      <c r="M21" s="439">
        <v>0.17102000000000001</v>
      </c>
    </row>
    <row r="22" spans="1:13" ht="12" customHeight="1">
      <c r="A22" s="245">
        <v>12</v>
      </c>
      <c r="B22" s="442" t="s">
        <v>40</v>
      </c>
      <c r="C22" s="439">
        <v>1601.6</v>
      </c>
      <c r="D22" s="440">
        <v>1598.9833333333333</v>
      </c>
      <c r="E22" s="440">
        <v>1577.8666666666668</v>
      </c>
      <c r="F22" s="440">
        <v>1554.1333333333334</v>
      </c>
      <c r="G22" s="440">
        <v>1533.0166666666669</v>
      </c>
      <c r="H22" s="440">
        <v>1622.7166666666667</v>
      </c>
      <c r="I22" s="440">
        <v>1643.833333333333</v>
      </c>
      <c r="J22" s="440">
        <v>1667.5666666666666</v>
      </c>
      <c r="K22" s="439">
        <v>1620.1</v>
      </c>
      <c r="L22" s="439">
        <v>1575.25</v>
      </c>
      <c r="M22" s="439">
        <v>53.553870000000003</v>
      </c>
    </row>
    <row r="23" spans="1:13">
      <c r="A23" s="245">
        <v>13</v>
      </c>
      <c r="B23" s="442" t="s">
        <v>289</v>
      </c>
      <c r="C23" s="439">
        <v>1217.7</v>
      </c>
      <c r="D23" s="440">
        <v>1222.2333333333333</v>
      </c>
      <c r="E23" s="440">
        <v>1184.4666666666667</v>
      </c>
      <c r="F23" s="440">
        <v>1151.2333333333333</v>
      </c>
      <c r="G23" s="440">
        <v>1113.4666666666667</v>
      </c>
      <c r="H23" s="440">
        <v>1255.4666666666667</v>
      </c>
      <c r="I23" s="440">
        <v>1293.2333333333336</v>
      </c>
      <c r="J23" s="440">
        <v>1326.4666666666667</v>
      </c>
      <c r="K23" s="439">
        <v>1260</v>
      </c>
      <c r="L23" s="439">
        <v>1189</v>
      </c>
      <c r="M23" s="439">
        <v>19.03191</v>
      </c>
    </row>
    <row r="24" spans="1:13">
      <c r="A24" s="245">
        <v>14</v>
      </c>
      <c r="B24" s="442" t="s">
        <v>41</v>
      </c>
      <c r="C24" s="439">
        <v>839.75</v>
      </c>
      <c r="D24" s="440">
        <v>838.95000000000016</v>
      </c>
      <c r="E24" s="440">
        <v>821.50000000000034</v>
      </c>
      <c r="F24" s="440">
        <v>803.25000000000023</v>
      </c>
      <c r="G24" s="440">
        <v>785.80000000000041</v>
      </c>
      <c r="H24" s="440">
        <v>857.20000000000027</v>
      </c>
      <c r="I24" s="440">
        <v>874.65000000000009</v>
      </c>
      <c r="J24" s="440">
        <v>892.9000000000002</v>
      </c>
      <c r="K24" s="439">
        <v>856.4</v>
      </c>
      <c r="L24" s="439">
        <v>820.7</v>
      </c>
      <c r="M24" s="439">
        <v>174.6061</v>
      </c>
    </row>
    <row r="25" spans="1:13">
      <c r="A25" s="245">
        <v>15</v>
      </c>
      <c r="B25" s="442" t="s">
        <v>826</v>
      </c>
      <c r="C25" s="439">
        <v>1626.2</v>
      </c>
      <c r="D25" s="440">
        <v>1616.5666666666666</v>
      </c>
      <c r="E25" s="440">
        <v>1600.6333333333332</v>
      </c>
      <c r="F25" s="440">
        <v>1575.0666666666666</v>
      </c>
      <c r="G25" s="440">
        <v>1559.1333333333332</v>
      </c>
      <c r="H25" s="440">
        <v>1642.1333333333332</v>
      </c>
      <c r="I25" s="440">
        <v>1658.0666666666666</v>
      </c>
      <c r="J25" s="440">
        <v>1683.6333333333332</v>
      </c>
      <c r="K25" s="439">
        <v>1632.5</v>
      </c>
      <c r="L25" s="439">
        <v>1591</v>
      </c>
      <c r="M25" s="439">
        <v>8.7106899999999996</v>
      </c>
    </row>
    <row r="26" spans="1:13">
      <c r="A26" s="245">
        <v>16</v>
      </c>
      <c r="B26" s="442" t="s">
        <v>290</v>
      </c>
      <c r="C26" s="439">
        <v>1602.6</v>
      </c>
      <c r="D26" s="440">
        <v>1594.2</v>
      </c>
      <c r="E26" s="440">
        <v>1548.4</v>
      </c>
      <c r="F26" s="440">
        <v>1494.2</v>
      </c>
      <c r="G26" s="440">
        <v>1448.4</v>
      </c>
      <c r="H26" s="440">
        <v>1648.4</v>
      </c>
      <c r="I26" s="440">
        <v>1694.1999999999998</v>
      </c>
      <c r="J26" s="440">
        <v>1748.4</v>
      </c>
      <c r="K26" s="439">
        <v>1640</v>
      </c>
      <c r="L26" s="439">
        <v>1540</v>
      </c>
      <c r="M26" s="439">
        <v>1.8401000000000001</v>
      </c>
    </row>
    <row r="27" spans="1:13">
      <c r="A27" s="245">
        <v>17</v>
      </c>
      <c r="B27" s="442" t="s">
        <v>223</v>
      </c>
      <c r="C27" s="439">
        <v>125.3</v>
      </c>
      <c r="D27" s="440">
        <v>126.08333333333333</v>
      </c>
      <c r="E27" s="440">
        <v>124.21666666666665</v>
      </c>
      <c r="F27" s="440">
        <v>123.13333333333333</v>
      </c>
      <c r="G27" s="440">
        <v>121.26666666666665</v>
      </c>
      <c r="H27" s="440">
        <v>127.16666666666666</v>
      </c>
      <c r="I27" s="440">
        <v>129.03333333333333</v>
      </c>
      <c r="J27" s="440">
        <v>130.11666666666667</v>
      </c>
      <c r="K27" s="439">
        <v>127.95</v>
      </c>
      <c r="L27" s="439">
        <v>125</v>
      </c>
      <c r="M27" s="439">
        <v>25.62219</v>
      </c>
    </row>
    <row r="28" spans="1:13">
      <c r="A28" s="245">
        <v>18</v>
      </c>
      <c r="B28" s="442" t="s">
        <v>224</v>
      </c>
      <c r="C28" s="439">
        <v>207.9</v>
      </c>
      <c r="D28" s="440">
        <v>208.28333333333333</v>
      </c>
      <c r="E28" s="440">
        <v>205.21666666666667</v>
      </c>
      <c r="F28" s="440">
        <v>202.53333333333333</v>
      </c>
      <c r="G28" s="440">
        <v>199.46666666666667</v>
      </c>
      <c r="H28" s="440">
        <v>210.96666666666667</v>
      </c>
      <c r="I28" s="440">
        <v>214.03333333333333</v>
      </c>
      <c r="J28" s="440">
        <v>216.71666666666667</v>
      </c>
      <c r="K28" s="439">
        <v>211.35</v>
      </c>
      <c r="L28" s="439">
        <v>205.6</v>
      </c>
      <c r="M28" s="439">
        <v>16.626290000000001</v>
      </c>
    </row>
    <row r="29" spans="1:13">
      <c r="A29" s="245">
        <v>19</v>
      </c>
      <c r="B29" s="442" t="s">
        <v>291</v>
      </c>
      <c r="C29" s="439">
        <v>413.8</v>
      </c>
      <c r="D29" s="440">
        <v>416.7</v>
      </c>
      <c r="E29" s="440">
        <v>409.4</v>
      </c>
      <c r="F29" s="440">
        <v>405</v>
      </c>
      <c r="G29" s="440">
        <v>397.7</v>
      </c>
      <c r="H29" s="440">
        <v>421.09999999999997</v>
      </c>
      <c r="I29" s="440">
        <v>428.40000000000003</v>
      </c>
      <c r="J29" s="440">
        <v>432.79999999999995</v>
      </c>
      <c r="K29" s="439">
        <v>424</v>
      </c>
      <c r="L29" s="439">
        <v>412.3</v>
      </c>
      <c r="M29" s="439">
        <v>2.78301</v>
      </c>
    </row>
    <row r="30" spans="1:13">
      <c r="A30" s="245">
        <v>20</v>
      </c>
      <c r="B30" s="442" t="s">
        <v>292</v>
      </c>
      <c r="C30" s="439">
        <v>380.75</v>
      </c>
      <c r="D30" s="440">
        <v>381.33333333333331</v>
      </c>
      <c r="E30" s="440">
        <v>374.76666666666665</v>
      </c>
      <c r="F30" s="440">
        <v>368.78333333333336</v>
      </c>
      <c r="G30" s="440">
        <v>362.2166666666667</v>
      </c>
      <c r="H30" s="440">
        <v>387.31666666666661</v>
      </c>
      <c r="I30" s="440">
        <v>393.88333333333333</v>
      </c>
      <c r="J30" s="440">
        <v>399.86666666666656</v>
      </c>
      <c r="K30" s="439">
        <v>387.9</v>
      </c>
      <c r="L30" s="439">
        <v>375.35</v>
      </c>
      <c r="M30" s="439">
        <v>8.1444399999999995</v>
      </c>
    </row>
    <row r="31" spans="1:13">
      <c r="A31" s="245">
        <v>21</v>
      </c>
      <c r="B31" s="442" t="s">
        <v>736</v>
      </c>
      <c r="C31" s="439">
        <v>5231.6499999999996</v>
      </c>
      <c r="D31" s="440">
        <v>5265.55</v>
      </c>
      <c r="E31" s="440">
        <v>5191.1000000000004</v>
      </c>
      <c r="F31" s="440">
        <v>5150.55</v>
      </c>
      <c r="G31" s="440">
        <v>5076.1000000000004</v>
      </c>
      <c r="H31" s="440">
        <v>5306.1</v>
      </c>
      <c r="I31" s="440">
        <v>5380.5499999999993</v>
      </c>
      <c r="J31" s="440">
        <v>5421.1</v>
      </c>
      <c r="K31" s="439">
        <v>5340</v>
      </c>
      <c r="L31" s="439">
        <v>5225</v>
      </c>
      <c r="M31" s="439">
        <v>0.27610000000000001</v>
      </c>
    </row>
    <row r="32" spans="1:13">
      <c r="A32" s="245">
        <v>22</v>
      </c>
      <c r="B32" s="442" t="s">
        <v>225</v>
      </c>
      <c r="C32" s="439">
        <v>1960.9</v>
      </c>
      <c r="D32" s="440">
        <v>1959.9666666666665</v>
      </c>
      <c r="E32" s="440">
        <v>1940.9333333333329</v>
      </c>
      <c r="F32" s="440">
        <v>1920.9666666666665</v>
      </c>
      <c r="G32" s="440">
        <v>1901.9333333333329</v>
      </c>
      <c r="H32" s="440">
        <v>1979.9333333333329</v>
      </c>
      <c r="I32" s="440">
        <v>1998.9666666666662</v>
      </c>
      <c r="J32" s="440">
        <v>2018.9333333333329</v>
      </c>
      <c r="K32" s="439">
        <v>1979</v>
      </c>
      <c r="L32" s="439">
        <v>1940</v>
      </c>
      <c r="M32" s="439">
        <v>0.60599000000000003</v>
      </c>
    </row>
    <row r="33" spans="1:13">
      <c r="A33" s="245">
        <v>23</v>
      </c>
      <c r="B33" s="442" t="s">
        <v>293</v>
      </c>
      <c r="C33" s="439">
        <v>2293.9</v>
      </c>
      <c r="D33" s="440">
        <v>2307.2833333333333</v>
      </c>
      <c r="E33" s="440">
        <v>2268.6166666666668</v>
      </c>
      <c r="F33" s="440">
        <v>2243.3333333333335</v>
      </c>
      <c r="G33" s="440">
        <v>2204.666666666667</v>
      </c>
      <c r="H33" s="440">
        <v>2332.5666666666666</v>
      </c>
      <c r="I33" s="440">
        <v>2371.2333333333336</v>
      </c>
      <c r="J33" s="440">
        <v>2396.5166666666664</v>
      </c>
      <c r="K33" s="439">
        <v>2345.9499999999998</v>
      </c>
      <c r="L33" s="439">
        <v>2282</v>
      </c>
      <c r="M33" s="439">
        <v>0.18423999999999999</v>
      </c>
    </row>
    <row r="34" spans="1:13">
      <c r="A34" s="245">
        <v>24</v>
      </c>
      <c r="B34" s="442" t="s">
        <v>737</v>
      </c>
      <c r="C34" s="439">
        <v>132.19999999999999</v>
      </c>
      <c r="D34" s="440">
        <v>132.65</v>
      </c>
      <c r="E34" s="440">
        <v>130.55000000000001</v>
      </c>
      <c r="F34" s="440">
        <v>128.9</v>
      </c>
      <c r="G34" s="440">
        <v>126.80000000000001</v>
      </c>
      <c r="H34" s="440">
        <v>134.30000000000001</v>
      </c>
      <c r="I34" s="440">
        <v>136.39999999999998</v>
      </c>
      <c r="J34" s="440">
        <v>138.05000000000001</v>
      </c>
      <c r="K34" s="439">
        <v>134.75</v>
      </c>
      <c r="L34" s="439">
        <v>131</v>
      </c>
      <c r="M34" s="439">
        <v>18.38843</v>
      </c>
    </row>
    <row r="35" spans="1:13">
      <c r="A35" s="245">
        <v>25</v>
      </c>
      <c r="B35" s="442" t="s">
        <v>294</v>
      </c>
      <c r="C35" s="439">
        <v>1006.05</v>
      </c>
      <c r="D35" s="440">
        <v>1004.0333333333333</v>
      </c>
      <c r="E35" s="440">
        <v>982.11666666666656</v>
      </c>
      <c r="F35" s="440">
        <v>958.18333333333328</v>
      </c>
      <c r="G35" s="440">
        <v>936.26666666666654</v>
      </c>
      <c r="H35" s="440">
        <v>1027.9666666666667</v>
      </c>
      <c r="I35" s="440">
        <v>1049.8833333333332</v>
      </c>
      <c r="J35" s="440">
        <v>1073.8166666666666</v>
      </c>
      <c r="K35" s="439">
        <v>1025.95</v>
      </c>
      <c r="L35" s="439">
        <v>980.1</v>
      </c>
      <c r="M35" s="439">
        <v>16.733000000000001</v>
      </c>
    </row>
    <row r="36" spans="1:13">
      <c r="A36" s="245">
        <v>26</v>
      </c>
      <c r="B36" s="442" t="s">
        <v>226</v>
      </c>
      <c r="C36" s="439">
        <v>3197.25</v>
      </c>
      <c r="D36" s="440">
        <v>3175.6</v>
      </c>
      <c r="E36" s="440">
        <v>3143.6499999999996</v>
      </c>
      <c r="F36" s="440">
        <v>3090.0499999999997</v>
      </c>
      <c r="G36" s="440">
        <v>3058.0999999999995</v>
      </c>
      <c r="H36" s="440">
        <v>3229.2</v>
      </c>
      <c r="I36" s="440">
        <v>3261.1499999999996</v>
      </c>
      <c r="J36" s="440">
        <v>3314.75</v>
      </c>
      <c r="K36" s="439">
        <v>3207.55</v>
      </c>
      <c r="L36" s="439">
        <v>3122</v>
      </c>
      <c r="M36" s="439">
        <v>2.0512100000000002</v>
      </c>
    </row>
    <row r="37" spans="1:13">
      <c r="A37" s="245">
        <v>27</v>
      </c>
      <c r="B37" s="442" t="s">
        <v>738</v>
      </c>
      <c r="C37" s="439">
        <v>3597.35</v>
      </c>
      <c r="D37" s="440">
        <v>3600.7833333333333</v>
      </c>
      <c r="E37" s="440">
        <v>3581.6666666666665</v>
      </c>
      <c r="F37" s="440">
        <v>3565.9833333333331</v>
      </c>
      <c r="G37" s="440">
        <v>3546.8666666666663</v>
      </c>
      <c r="H37" s="440">
        <v>3616.4666666666667</v>
      </c>
      <c r="I37" s="440">
        <v>3635.5833333333335</v>
      </c>
      <c r="J37" s="440">
        <v>3651.2666666666669</v>
      </c>
      <c r="K37" s="439">
        <v>3619.9</v>
      </c>
      <c r="L37" s="439">
        <v>3585.1</v>
      </c>
      <c r="M37" s="439">
        <v>0.46199000000000001</v>
      </c>
    </row>
    <row r="38" spans="1:13">
      <c r="A38" s="245">
        <v>28</v>
      </c>
      <c r="B38" s="442" t="s">
        <v>800</v>
      </c>
      <c r="C38" s="439">
        <v>28.7</v>
      </c>
      <c r="D38" s="440">
        <v>27.8</v>
      </c>
      <c r="E38" s="440">
        <v>26.400000000000002</v>
      </c>
      <c r="F38" s="440">
        <v>24.1</v>
      </c>
      <c r="G38" s="440">
        <v>22.700000000000003</v>
      </c>
      <c r="H38" s="440">
        <v>30.1</v>
      </c>
      <c r="I38" s="440">
        <v>31.5</v>
      </c>
      <c r="J38" s="440">
        <v>33.799999999999997</v>
      </c>
      <c r="K38" s="439">
        <v>29.2</v>
      </c>
      <c r="L38" s="439">
        <v>25.5</v>
      </c>
      <c r="M38" s="439">
        <v>1719.7287200000001</v>
      </c>
    </row>
    <row r="39" spans="1:13">
      <c r="A39" s="245">
        <v>29</v>
      </c>
      <c r="B39" s="442" t="s">
        <v>44</v>
      </c>
      <c r="C39" s="439">
        <v>757.35</v>
      </c>
      <c r="D39" s="440">
        <v>758.94999999999993</v>
      </c>
      <c r="E39" s="440">
        <v>753.89999999999986</v>
      </c>
      <c r="F39" s="440">
        <v>750.44999999999993</v>
      </c>
      <c r="G39" s="440">
        <v>745.39999999999986</v>
      </c>
      <c r="H39" s="440">
        <v>762.39999999999986</v>
      </c>
      <c r="I39" s="440">
        <v>767.44999999999982</v>
      </c>
      <c r="J39" s="440">
        <v>770.89999999999986</v>
      </c>
      <c r="K39" s="439">
        <v>764</v>
      </c>
      <c r="L39" s="439">
        <v>755.5</v>
      </c>
      <c r="M39" s="439">
        <v>4.4102100000000002</v>
      </c>
    </row>
    <row r="40" spans="1:13">
      <c r="A40" s="245">
        <v>30</v>
      </c>
      <c r="B40" s="442" t="s">
        <v>296</v>
      </c>
      <c r="C40" s="439">
        <v>2787.45</v>
      </c>
      <c r="D40" s="440">
        <v>2787.9666666666667</v>
      </c>
      <c r="E40" s="440">
        <v>2764.4833333333336</v>
      </c>
      <c r="F40" s="440">
        <v>2741.5166666666669</v>
      </c>
      <c r="G40" s="440">
        <v>2718.0333333333338</v>
      </c>
      <c r="H40" s="440">
        <v>2810.9333333333334</v>
      </c>
      <c r="I40" s="440">
        <v>2834.4166666666661</v>
      </c>
      <c r="J40" s="440">
        <v>2857.3833333333332</v>
      </c>
      <c r="K40" s="439">
        <v>2811.45</v>
      </c>
      <c r="L40" s="439">
        <v>2765</v>
      </c>
      <c r="M40" s="439">
        <v>1.1366099999999999</v>
      </c>
    </row>
    <row r="41" spans="1:13">
      <c r="A41" s="245">
        <v>31</v>
      </c>
      <c r="B41" s="442" t="s">
        <v>45</v>
      </c>
      <c r="C41" s="439">
        <v>337.7</v>
      </c>
      <c r="D41" s="440">
        <v>338.95</v>
      </c>
      <c r="E41" s="440">
        <v>334.7</v>
      </c>
      <c r="F41" s="440">
        <v>331.7</v>
      </c>
      <c r="G41" s="440">
        <v>327.45</v>
      </c>
      <c r="H41" s="440">
        <v>341.95</v>
      </c>
      <c r="I41" s="440">
        <v>346.2</v>
      </c>
      <c r="J41" s="440">
        <v>349.2</v>
      </c>
      <c r="K41" s="439">
        <v>343.2</v>
      </c>
      <c r="L41" s="439">
        <v>335.95</v>
      </c>
      <c r="M41" s="439">
        <v>14.78762</v>
      </c>
    </row>
    <row r="42" spans="1:13">
      <c r="A42" s="245">
        <v>32</v>
      </c>
      <c r="B42" s="442" t="s">
        <v>46</v>
      </c>
      <c r="C42" s="439">
        <v>3336.55</v>
      </c>
      <c r="D42" s="440">
        <v>3328.0833333333335</v>
      </c>
      <c r="E42" s="440">
        <v>3310.166666666667</v>
      </c>
      <c r="F42" s="440">
        <v>3283.7833333333333</v>
      </c>
      <c r="G42" s="440">
        <v>3265.8666666666668</v>
      </c>
      <c r="H42" s="440">
        <v>3354.4666666666672</v>
      </c>
      <c r="I42" s="440">
        <v>3372.3833333333341</v>
      </c>
      <c r="J42" s="440">
        <v>3398.7666666666673</v>
      </c>
      <c r="K42" s="439">
        <v>3346</v>
      </c>
      <c r="L42" s="439">
        <v>3301.7</v>
      </c>
      <c r="M42" s="439">
        <v>2.7761200000000001</v>
      </c>
    </row>
    <row r="43" spans="1:13">
      <c r="A43" s="245">
        <v>33</v>
      </c>
      <c r="B43" s="442" t="s">
        <v>47</v>
      </c>
      <c r="C43" s="439">
        <v>238.75</v>
      </c>
      <c r="D43" s="440">
        <v>239.83333333333334</v>
      </c>
      <c r="E43" s="440">
        <v>236.66666666666669</v>
      </c>
      <c r="F43" s="440">
        <v>234.58333333333334</v>
      </c>
      <c r="G43" s="440">
        <v>231.41666666666669</v>
      </c>
      <c r="H43" s="440">
        <v>241.91666666666669</v>
      </c>
      <c r="I43" s="440">
        <v>245.08333333333337</v>
      </c>
      <c r="J43" s="440">
        <v>247.16666666666669</v>
      </c>
      <c r="K43" s="439">
        <v>243</v>
      </c>
      <c r="L43" s="439">
        <v>237.75</v>
      </c>
      <c r="M43" s="439">
        <v>46.626609999999999</v>
      </c>
    </row>
    <row r="44" spans="1:13">
      <c r="A44" s="245">
        <v>34</v>
      </c>
      <c r="B44" s="442" t="s">
        <v>48</v>
      </c>
      <c r="C44" s="439">
        <v>131.85</v>
      </c>
      <c r="D44" s="440">
        <v>130.63333333333333</v>
      </c>
      <c r="E44" s="440">
        <v>128.96666666666664</v>
      </c>
      <c r="F44" s="440">
        <v>126.08333333333331</v>
      </c>
      <c r="G44" s="440">
        <v>124.41666666666663</v>
      </c>
      <c r="H44" s="440">
        <v>133.51666666666665</v>
      </c>
      <c r="I44" s="440">
        <v>135.18333333333334</v>
      </c>
      <c r="J44" s="440">
        <v>138.06666666666666</v>
      </c>
      <c r="K44" s="439">
        <v>132.30000000000001</v>
      </c>
      <c r="L44" s="439">
        <v>127.75</v>
      </c>
      <c r="M44" s="439">
        <v>357.81930999999997</v>
      </c>
    </row>
    <row r="45" spans="1:13">
      <c r="A45" s="245">
        <v>35</v>
      </c>
      <c r="B45" s="442" t="s">
        <v>297</v>
      </c>
      <c r="C45" s="439">
        <v>100.45</v>
      </c>
      <c r="D45" s="440">
        <v>99.600000000000009</v>
      </c>
      <c r="E45" s="440">
        <v>97.40000000000002</v>
      </c>
      <c r="F45" s="440">
        <v>94.350000000000009</v>
      </c>
      <c r="G45" s="440">
        <v>92.15000000000002</v>
      </c>
      <c r="H45" s="440">
        <v>102.65000000000002</v>
      </c>
      <c r="I45" s="440">
        <v>104.85000000000001</v>
      </c>
      <c r="J45" s="440">
        <v>107.90000000000002</v>
      </c>
      <c r="K45" s="439">
        <v>101.8</v>
      </c>
      <c r="L45" s="439">
        <v>96.55</v>
      </c>
      <c r="M45" s="439">
        <v>75.668480000000002</v>
      </c>
    </row>
    <row r="46" spans="1:13">
      <c r="A46" s="245">
        <v>36</v>
      </c>
      <c r="B46" s="442" t="s">
        <v>50</v>
      </c>
      <c r="C46" s="439">
        <v>2956.25</v>
      </c>
      <c r="D46" s="440">
        <v>2955.4833333333336</v>
      </c>
      <c r="E46" s="440">
        <v>2939.3666666666672</v>
      </c>
      <c r="F46" s="440">
        <v>2922.4833333333336</v>
      </c>
      <c r="G46" s="440">
        <v>2906.3666666666672</v>
      </c>
      <c r="H46" s="440">
        <v>2972.3666666666672</v>
      </c>
      <c r="I46" s="440">
        <v>2988.483333333334</v>
      </c>
      <c r="J46" s="440">
        <v>3005.3666666666672</v>
      </c>
      <c r="K46" s="439">
        <v>2971.6</v>
      </c>
      <c r="L46" s="439">
        <v>2938.6</v>
      </c>
      <c r="M46" s="439">
        <v>8.7844499999999996</v>
      </c>
    </row>
    <row r="47" spans="1:13">
      <c r="A47" s="245">
        <v>37</v>
      </c>
      <c r="B47" s="442" t="s">
        <v>298</v>
      </c>
      <c r="C47" s="439">
        <v>162.30000000000001</v>
      </c>
      <c r="D47" s="440">
        <v>161.03333333333333</v>
      </c>
      <c r="E47" s="440">
        <v>157.36666666666667</v>
      </c>
      <c r="F47" s="440">
        <v>152.43333333333334</v>
      </c>
      <c r="G47" s="440">
        <v>148.76666666666668</v>
      </c>
      <c r="H47" s="440">
        <v>165.96666666666667</v>
      </c>
      <c r="I47" s="440">
        <v>169.63333333333335</v>
      </c>
      <c r="J47" s="440">
        <v>174.56666666666666</v>
      </c>
      <c r="K47" s="439">
        <v>164.7</v>
      </c>
      <c r="L47" s="439">
        <v>156.1</v>
      </c>
      <c r="M47" s="439">
        <v>36.010300000000001</v>
      </c>
    </row>
    <row r="48" spans="1:13">
      <c r="A48" s="245">
        <v>38</v>
      </c>
      <c r="B48" s="442" t="s">
        <v>299</v>
      </c>
      <c r="C48" s="439">
        <v>3780.4</v>
      </c>
      <c r="D48" s="440">
        <v>3778.9500000000003</v>
      </c>
      <c r="E48" s="440">
        <v>3763.4500000000007</v>
      </c>
      <c r="F48" s="440">
        <v>3746.5000000000005</v>
      </c>
      <c r="G48" s="440">
        <v>3731.0000000000009</v>
      </c>
      <c r="H48" s="440">
        <v>3795.9000000000005</v>
      </c>
      <c r="I48" s="440">
        <v>3811.3999999999996</v>
      </c>
      <c r="J48" s="440">
        <v>3828.3500000000004</v>
      </c>
      <c r="K48" s="439">
        <v>3794.45</v>
      </c>
      <c r="L48" s="439">
        <v>3762</v>
      </c>
      <c r="M48" s="439">
        <v>0.19089</v>
      </c>
    </row>
    <row r="49" spans="1:13">
      <c r="A49" s="245">
        <v>39</v>
      </c>
      <c r="B49" s="442" t="s">
        <v>300</v>
      </c>
      <c r="C49" s="439">
        <v>1934.85</v>
      </c>
      <c r="D49" s="440">
        <v>1961.95</v>
      </c>
      <c r="E49" s="440">
        <v>1893.9</v>
      </c>
      <c r="F49" s="440">
        <v>1852.95</v>
      </c>
      <c r="G49" s="440">
        <v>1784.9</v>
      </c>
      <c r="H49" s="440">
        <v>2002.9</v>
      </c>
      <c r="I49" s="440">
        <v>2070.9499999999998</v>
      </c>
      <c r="J49" s="440">
        <v>2111.9</v>
      </c>
      <c r="K49" s="439">
        <v>2030</v>
      </c>
      <c r="L49" s="439">
        <v>1921</v>
      </c>
      <c r="M49" s="439">
        <v>5.27555</v>
      </c>
    </row>
    <row r="50" spans="1:13">
      <c r="A50" s="245">
        <v>40</v>
      </c>
      <c r="B50" s="442" t="s">
        <v>301</v>
      </c>
      <c r="C50" s="439">
        <v>8850</v>
      </c>
      <c r="D50" s="440">
        <v>8841.75</v>
      </c>
      <c r="E50" s="440">
        <v>8733.5</v>
      </c>
      <c r="F50" s="440">
        <v>8617</v>
      </c>
      <c r="G50" s="440">
        <v>8508.75</v>
      </c>
      <c r="H50" s="440">
        <v>8958.25</v>
      </c>
      <c r="I50" s="440">
        <v>9066.5</v>
      </c>
      <c r="J50" s="440">
        <v>9183</v>
      </c>
      <c r="K50" s="439">
        <v>8950</v>
      </c>
      <c r="L50" s="439">
        <v>8725.25</v>
      </c>
      <c r="M50" s="439">
        <v>0.40925</v>
      </c>
    </row>
    <row r="51" spans="1:13">
      <c r="A51" s="245">
        <v>41</v>
      </c>
      <c r="B51" s="442" t="s">
        <v>52</v>
      </c>
      <c r="C51" s="439">
        <v>1009.8</v>
      </c>
      <c r="D51" s="440">
        <v>995.91666666666663</v>
      </c>
      <c r="E51" s="440">
        <v>975.38333333333321</v>
      </c>
      <c r="F51" s="440">
        <v>940.96666666666658</v>
      </c>
      <c r="G51" s="440">
        <v>920.43333333333317</v>
      </c>
      <c r="H51" s="440">
        <v>1030.3333333333333</v>
      </c>
      <c r="I51" s="440">
        <v>1050.8666666666668</v>
      </c>
      <c r="J51" s="440">
        <v>1085.2833333333333</v>
      </c>
      <c r="K51" s="439">
        <v>1016.45</v>
      </c>
      <c r="L51" s="439">
        <v>961.5</v>
      </c>
      <c r="M51" s="439">
        <v>68.441400000000002</v>
      </c>
    </row>
    <row r="52" spans="1:13">
      <c r="A52" s="245">
        <v>42</v>
      </c>
      <c r="B52" s="442" t="s">
        <v>302</v>
      </c>
      <c r="C52" s="439">
        <v>567.29999999999995</v>
      </c>
      <c r="D52" s="440">
        <v>572.4</v>
      </c>
      <c r="E52" s="440">
        <v>555.09999999999991</v>
      </c>
      <c r="F52" s="440">
        <v>542.9</v>
      </c>
      <c r="G52" s="440">
        <v>525.59999999999991</v>
      </c>
      <c r="H52" s="440">
        <v>584.59999999999991</v>
      </c>
      <c r="I52" s="440">
        <v>601.89999999999986</v>
      </c>
      <c r="J52" s="440">
        <v>614.09999999999991</v>
      </c>
      <c r="K52" s="439">
        <v>589.70000000000005</v>
      </c>
      <c r="L52" s="439">
        <v>560.20000000000005</v>
      </c>
      <c r="M52" s="439">
        <v>6.0028800000000002</v>
      </c>
    </row>
    <row r="53" spans="1:13">
      <c r="A53" s="245">
        <v>43</v>
      </c>
      <c r="B53" s="442" t="s">
        <v>227</v>
      </c>
      <c r="C53" s="439">
        <v>3175.55</v>
      </c>
      <c r="D53" s="440">
        <v>3186.8833333333332</v>
      </c>
      <c r="E53" s="440">
        <v>3149.6666666666665</v>
      </c>
      <c r="F53" s="440">
        <v>3123.7833333333333</v>
      </c>
      <c r="G53" s="440">
        <v>3086.5666666666666</v>
      </c>
      <c r="H53" s="440">
        <v>3212.7666666666664</v>
      </c>
      <c r="I53" s="440">
        <v>3249.9833333333336</v>
      </c>
      <c r="J53" s="440">
        <v>3275.8666666666663</v>
      </c>
      <c r="K53" s="439">
        <v>3224.1</v>
      </c>
      <c r="L53" s="439">
        <v>3161</v>
      </c>
      <c r="M53" s="439">
        <v>1.5863499999999999</v>
      </c>
    </row>
    <row r="54" spans="1:13">
      <c r="A54" s="245">
        <v>44</v>
      </c>
      <c r="B54" s="442" t="s">
        <v>54</v>
      </c>
      <c r="C54" s="439">
        <v>738.45</v>
      </c>
      <c r="D54" s="440">
        <v>740.56666666666661</v>
      </c>
      <c r="E54" s="440">
        <v>734.88333333333321</v>
      </c>
      <c r="F54" s="440">
        <v>731.31666666666661</v>
      </c>
      <c r="G54" s="440">
        <v>725.63333333333321</v>
      </c>
      <c r="H54" s="440">
        <v>744.13333333333321</v>
      </c>
      <c r="I54" s="440">
        <v>749.81666666666661</v>
      </c>
      <c r="J54" s="440">
        <v>753.38333333333321</v>
      </c>
      <c r="K54" s="439">
        <v>746.25</v>
      </c>
      <c r="L54" s="439">
        <v>737</v>
      </c>
      <c r="M54" s="439">
        <v>48.407589999999999</v>
      </c>
    </row>
    <row r="55" spans="1:13">
      <c r="A55" s="245">
        <v>45</v>
      </c>
      <c r="B55" s="442" t="s">
        <v>303</v>
      </c>
      <c r="C55" s="439">
        <v>2513.8000000000002</v>
      </c>
      <c r="D55" s="440">
        <v>2519.9166666666665</v>
      </c>
      <c r="E55" s="440">
        <v>2494.8833333333332</v>
      </c>
      <c r="F55" s="440">
        <v>2475.9666666666667</v>
      </c>
      <c r="G55" s="440">
        <v>2450.9333333333334</v>
      </c>
      <c r="H55" s="440">
        <v>2538.833333333333</v>
      </c>
      <c r="I55" s="440">
        <v>2563.8666666666668</v>
      </c>
      <c r="J55" s="440">
        <v>2582.7833333333328</v>
      </c>
      <c r="K55" s="439">
        <v>2544.9499999999998</v>
      </c>
      <c r="L55" s="439">
        <v>2501</v>
      </c>
      <c r="M55" s="439">
        <v>0.13566</v>
      </c>
    </row>
    <row r="56" spans="1:13">
      <c r="A56" s="245">
        <v>46</v>
      </c>
      <c r="B56" s="442" t="s">
        <v>304</v>
      </c>
      <c r="C56" s="439">
        <v>1326.35</v>
      </c>
      <c r="D56" s="440">
        <v>1329.5166666666667</v>
      </c>
      <c r="E56" s="440">
        <v>1311.8333333333333</v>
      </c>
      <c r="F56" s="440">
        <v>1297.3166666666666</v>
      </c>
      <c r="G56" s="440">
        <v>1279.6333333333332</v>
      </c>
      <c r="H56" s="440">
        <v>1344.0333333333333</v>
      </c>
      <c r="I56" s="440">
        <v>1361.7166666666667</v>
      </c>
      <c r="J56" s="440">
        <v>1376.2333333333333</v>
      </c>
      <c r="K56" s="439">
        <v>1347.2</v>
      </c>
      <c r="L56" s="439">
        <v>1315</v>
      </c>
      <c r="M56" s="439">
        <v>3.4129399999999999</v>
      </c>
    </row>
    <row r="57" spans="1:13">
      <c r="A57" s="245">
        <v>47</v>
      </c>
      <c r="B57" s="442" t="s">
        <v>305</v>
      </c>
      <c r="C57" s="439">
        <v>924.25</v>
      </c>
      <c r="D57" s="440">
        <v>931.33333333333337</v>
      </c>
      <c r="E57" s="440">
        <v>914.91666666666674</v>
      </c>
      <c r="F57" s="440">
        <v>905.58333333333337</v>
      </c>
      <c r="G57" s="440">
        <v>889.16666666666674</v>
      </c>
      <c r="H57" s="440">
        <v>940.66666666666674</v>
      </c>
      <c r="I57" s="440">
        <v>957.08333333333348</v>
      </c>
      <c r="J57" s="440">
        <v>966.41666666666674</v>
      </c>
      <c r="K57" s="439">
        <v>947.75</v>
      </c>
      <c r="L57" s="439">
        <v>922</v>
      </c>
      <c r="M57" s="439">
        <v>4.6411300000000004</v>
      </c>
    </row>
    <row r="58" spans="1:13">
      <c r="A58" s="245">
        <v>48</v>
      </c>
      <c r="B58" s="442" t="s">
        <v>55</v>
      </c>
      <c r="C58" s="439">
        <v>4172.5</v>
      </c>
      <c r="D58" s="440">
        <v>4183.7833333333338</v>
      </c>
      <c r="E58" s="440">
        <v>4150.7166666666672</v>
      </c>
      <c r="F58" s="440">
        <v>4128.9333333333334</v>
      </c>
      <c r="G58" s="440">
        <v>4095.8666666666668</v>
      </c>
      <c r="H58" s="440">
        <v>4205.5666666666675</v>
      </c>
      <c r="I58" s="440">
        <v>4238.633333333335</v>
      </c>
      <c r="J58" s="440">
        <v>4260.4166666666679</v>
      </c>
      <c r="K58" s="439">
        <v>4216.8500000000004</v>
      </c>
      <c r="L58" s="439">
        <v>4162</v>
      </c>
      <c r="M58" s="439">
        <v>1.8815500000000001</v>
      </c>
    </row>
    <row r="59" spans="1:13">
      <c r="A59" s="245">
        <v>49</v>
      </c>
      <c r="B59" s="442" t="s">
        <v>306</v>
      </c>
      <c r="C59" s="439">
        <v>296</v>
      </c>
      <c r="D59" s="440">
        <v>297.61666666666667</v>
      </c>
      <c r="E59" s="440">
        <v>292.38333333333333</v>
      </c>
      <c r="F59" s="440">
        <v>288.76666666666665</v>
      </c>
      <c r="G59" s="440">
        <v>283.5333333333333</v>
      </c>
      <c r="H59" s="440">
        <v>301.23333333333335</v>
      </c>
      <c r="I59" s="440">
        <v>306.4666666666667</v>
      </c>
      <c r="J59" s="440">
        <v>310.08333333333337</v>
      </c>
      <c r="K59" s="439">
        <v>302.85000000000002</v>
      </c>
      <c r="L59" s="439">
        <v>294</v>
      </c>
      <c r="M59" s="439">
        <v>6.1172300000000002</v>
      </c>
    </row>
    <row r="60" spans="1:13" ht="12" customHeight="1">
      <c r="A60" s="245">
        <v>50</v>
      </c>
      <c r="B60" s="442" t="s">
        <v>307</v>
      </c>
      <c r="C60" s="439">
        <v>1050.4000000000001</v>
      </c>
      <c r="D60" s="440">
        <v>1053.6833333333334</v>
      </c>
      <c r="E60" s="440">
        <v>1044.4166666666667</v>
      </c>
      <c r="F60" s="440">
        <v>1038.4333333333334</v>
      </c>
      <c r="G60" s="440">
        <v>1029.1666666666667</v>
      </c>
      <c r="H60" s="440">
        <v>1059.6666666666667</v>
      </c>
      <c r="I60" s="440">
        <v>1068.9333333333332</v>
      </c>
      <c r="J60" s="440">
        <v>1074.9166666666667</v>
      </c>
      <c r="K60" s="439">
        <v>1062.95</v>
      </c>
      <c r="L60" s="439">
        <v>1047.7</v>
      </c>
      <c r="M60" s="439">
        <v>0.58799000000000001</v>
      </c>
    </row>
    <row r="61" spans="1:13">
      <c r="A61" s="245">
        <v>51</v>
      </c>
      <c r="B61" s="442" t="s">
        <v>58</v>
      </c>
      <c r="C61" s="439">
        <v>6120</v>
      </c>
      <c r="D61" s="440">
        <v>6131.7333333333336</v>
      </c>
      <c r="E61" s="440">
        <v>6033.4666666666672</v>
      </c>
      <c r="F61" s="440">
        <v>5946.9333333333334</v>
      </c>
      <c r="G61" s="440">
        <v>5848.666666666667</v>
      </c>
      <c r="H61" s="440">
        <v>6218.2666666666673</v>
      </c>
      <c r="I61" s="440">
        <v>6316.5333333333338</v>
      </c>
      <c r="J61" s="440">
        <v>6403.0666666666675</v>
      </c>
      <c r="K61" s="439">
        <v>6230</v>
      </c>
      <c r="L61" s="439">
        <v>6045.2</v>
      </c>
      <c r="M61" s="439">
        <v>37.027209999999997</v>
      </c>
    </row>
    <row r="62" spans="1:13">
      <c r="A62" s="245">
        <v>52</v>
      </c>
      <c r="B62" s="442" t="s">
        <v>57</v>
      </c>
      <c r="C62" s="439">
        <v>11907.5</v>
      </c>
      <c r="D62" s="440">
        <v>11946.800000000001</v>
      </c>
      <c r="E62" s="440">
        <v>11813.600000000002</v>
      </c>
      <c r="F62" s="440">
        <v>11719.7</v>
      </c>
      <c r="G62" s="440">
        <v>11586.500000000002</v>
      </c>
      <c r="H62" s="440">
        <v>12040.700000000003</v>
      </c>
      <c r="I62" s="440">
        <v>12173.900000000003</v>
      </c>
      <c r="J62" s="440">
        <v>12267.800000000003</v>
      </c>
      <c r="K62" s="439">
        <v>12080</v>
      </c>
      <c r="L62" s="439">
        <v>11852.9</v>
      </c>
      <c r="M62" s="439">
        <v>3.5299399999999999</v>
      </c>
    </row>
    <row r="63" spans="1:13">
      <c r="A63" s="245">
        <v>53</v>
      </c>
      <c r="B63" s="442" t="s">
        <v>228</v>
      </c>
      <c r="C63" s="439">
        <v>3525.8</v>
      </c>
      <c r="D63" s="440">
        <v>3532.4166666666665</v>
      </c>
      <c r="E63" s="440">
        <v>3495.9833333333331</v>
      </c>
      <c r="F63" s="440">
        <v>3466.1666666666665</v>
      </c>
      <c r="G63" s="440">
        <v>3429.7333333333331</v>
      </c>
      <c r="H63" s="440">
        <v>3562.2333333333331</v>
      </c>
      <c r="I63" s="440">
        <v>3598.6666666666665</v>
      </c>
      <c r="J63" s="440">
        <v>3628.4833333333331</v>
      </c>
      <c r="K63" s="439">
        <v>3568.85</v>
      </c>
      <c r="L63" s="439">
        <v>3502.6</v>
      </c>
      <c r="M63" s="439">
        <v>0.66008</v>
      </c>
    </row>
    <row r="64" spans="1:13">
      <c r="A64" s="245">
        <v>54</v>
      </c>
      <c r="B64" s="442" t="s">
        <v>59</v>
      </c>
      <c r="C64" s="439">
        <v>2241.9</v>
      </c>
      <c r="D64" s="440">
        <v>2252.7333333333336</v>
      </c>
      <c r="E64" s="440">
        <v>2224.3166666666671</v>
      </c>
      <c r="F64" s="440">
        <v>2206.7333333333336</v>
      </c>
      <c r="G64" s="440">
        <v>2178.3166666666671</v>
      </c>
      <c r="H64" s="440">
        <v>2270.3166666666671</v>
      </c>
      <c r="I64" s="440">
        <v>2298.7333333333331</v>
      </c>
      <c r="J64" s="440">
        <v>2316.3166666666671</v>
      </c>
      <c r="K64" s="439">
        <v>2281.15</v>
      </c>
      <c r="L64" s="439">
        <v>2235.15</v>
      </c>
      <c r="M64" s="439">
        <v>1.77654</v>
      </c>
    </row>
    <row r="65" spans="1:13">
      <c r="A65" s="245">
        <v>55</v>
      </c>
      <c r="B65" s="442" t="s">
        <v>308</v>
      </c>
      <c r="C65" s="439">
        <v>141.35</v>
      </c>
      <c r="D65" s="440">
        <v>141.71666666666667</v>
      </c>
      <c r="E65" s="440">
        <v>140.63333333333333</v>
      </c>
      <c r="F65" s="440">
        <v>139.91666666666666</v>
      </c>
      <c r="G65" s="440">
        <v>138.83333333333331</v>
      </c>
      <c r="H65" s="440">
        <v>142.43333333333334</v>
      </c>
      <c r="I65" s="440">
        <v>143.51666666666665</v>
      </c>
      <c r="J65" s="440">
        <v>144.23333333333335</v>
      </c>
      <c r="K65" s="439">
        <v>142.80000000000001</v>
      </c>
      <c r="L65" s="439">
        <v>141</v>
      </c>
      <c r="M65" s="439">
        <v>3.54644</v>
      </c>
    </row>
    <row r="66" spans="1:13">
      <c r="A66" s="245">
        <v>56</v>
      </c>
      <c r="B66" s="442" t="s">
        <v>309</v>
      </c>
      <c r="C66" s="439">
        <v>347.8</v>
      </c>
      <c r="D66" s="440">
        <v>349.66666666666669</v>
      </c>
      <c r="E66" s="440">
        <v>344.68333333333339</v>
      </c>
      <c r="F66" s="440">
        <v>341.56666666666672</v>
      </c>
      <c r="G66" s="440">
        <v>336.58333333333343</v>
      </c>
      <c r="H66" s="440">
        <v>352.78333333333336</v>
      </c>
      <c r="I66" s="440">
        <v>357.76666666666659</v>
      </c>
      <c r="J66" s="440">
        <v>360.88333333333333</v>
      </c>
      <c r="K66" s="439">
        <v>354.65</v>
      </c>
      <c r="L66" s="439">
        <v>346.55</v>
      </c>
      <c r="M66" s="439">
        <v>7.6644399999999999</v>
      </c>
    </row>
    <row r="67" spans="1:13">
      <c r="A67" s="245">
        <v>57</v>
      </c>
      <c r="B67" s="442" t="s">
        <v>229</v>
      </c>
      <c r="C67" s="439">
        <v>319.39999999999998</v>
      </c>
      <c r="D67" s="440">
        <v>320.7166666666667</v>
      </c>
      <c r="E67" s="440">
        <v>317.13333333333338</v>
      </c>
      <c r="F67" s="440">
        <v>314.86666666666667</v>
      </c>
      <c r="G67" s="440">
        <v>311.28333333333336</v>
      </c>
      <c r="H67" s="440">
        <v>322.98333333333341</v>
      </c>
      <c r="I67" s="440">
        <v>326.56666666666666</v>
      </c>
      <c r="J67" s="440">
        <v>328.83333333333343</v>
      </c>
      <c r="K67" s="439">
        <v>324.3</v>
      </c>
      <c r="L67" s="439">
        <v>318.45</v>
      </c>
      <c r="M67" s="439">
        <v>31.093679999999999</v>
      </c>
    </row>
    <row r="68" spans="1:13">
      <c r="A68" s="245">
        <v>58</v>
      </c>
      <c r="B68" s="442" t="s">
        <v>60</v>
      </c>
      <c r="C68" s="439">
        <v>84.45</v>
      </c>
      <c r="D68" s="440">
        <v>84.850000000000009</v>
      </c>
      <c r="E68" s="440">
        <v>83.800000000000011</v>
      </c>
      <c r="F68" s="440">
        <v>83.15</v>
      </c>
      <c r="G68" s="440">
        <v>82.100000000000009</v>
      </c>
      <c r="H68" s="440">
        <v>85.500000000000014</v>
      </c>
      <c r="I68" s="440">
        <v>86.55</v>
      </c>
      <c r="J68" s="440">
        <v>87.200000000000017</v>
      </c>
      <c r="K68" s="439">
        <v>85.9</v>
      </c>
      <c r="L68" s="439">
        <v>84.2</v>
      </c>
      <c r="M68" s="439">
        <v>379.77267999999998</v>
      </c>
    </row>
    <row r="69" spans="1:13">
      <c r="A69" s="245">
        <v>59</v>
      </c>
      <c r="B69" s="442" t="s">
        <v>61</v>
      </c>
      <c r="C69" s="439">
        <v>80.400000000000006</v>
      </c>
      <c r="D69" s="440">
        <v>80.716666666666669</v>
      </c>
      <c r="E69" s="440">
        <v>79.783333333333331</v>
      </c>
      <c r="F69" s="440">
        <v>79.166666666666657</v>
      </c>
      <c r="G69" s="440">
        <v>78.23333333333332</v>
      </c>
      <c r="H69" s="440">
        <v>81.333333333333343</v>
      </c>
      <c r="I69" s="440">
        <v>82.26666666666668</v>
      </c>
      <c r="J69" s="440">
        <v>82.883333333333354</v>
      </c>
      <c r="K69" s="439">
        <v>81.650000000000006</v>
      </c>
      <c r="L69" s="439">
        <v>80.099999999999994</v>
      </c>
      <c r="M69" s="439">
        <v>37.048679999999997</v>
      </c>
    </row>
    <row r="70" spans="1:13">
      <c r="A70" s="245">
        <v>60</v>
      </c>
      <c r="B70" s="442" t="s">
        <v>310</v>
      </c>
      <c r="C70" s="439">
        <v>26.55</v>
      </c>
      <c r="D70" s="440">
        <v>26.75</v>
      </c>
      <c r="E70" s="440">
        <v>26.25</v>
      </c>
      <c r="F70" s="440">
        <v>25.95</v>
      </c>
      <c r="G70" s="440">
        <v>25.45</v>
      </c>
      <c r="H70" s="440">
        <v>27.05</v>
      </c>
      <c r="I70" s="440">
        <v>27.55</v>
      </c>
      <c r="J70" s="440">
        <v>27.85</v>
      </c>
      <c r="K70" s="439">
        <v>27.25</v>
      </c>
      <c r="L70" s="439">
        <v>26.45</v>
      </c>
      <c r="M70" s="439">
        <v>93.79213</v>
      </c>
    </row>
    <row r="71" spans="1:13">
      <c r="A71" s="245">
        <v>61</v>
      </c>
      <c r="B71" s="442" t="s">
        <v>62</v>
      </c>
      <c r="C71" s="439">
        <v>1633.15</v>
      </c>
      <c r="D71" s="440">
        <v>1629.6499999999999</v>
      </c>
      <c r="E71" s="440">
        <v>1615.5499999999997</v>
      </c>
      <c r="F71" s="440">
        <v>1597.9499999999998</v>
      </c>
      <c r="G71" s="440">
        <v>1583.8499999999997</v>
      </c>
      <c r="H71" s="440">
        <v>1647.2499999999998</v>
      </c>
      <c r="I71" s="440">
        <v>1661.3499999999997</v>
      </c>
      <c r="J71" s="440">
        <v>1678.9499999999998</v>
      </c>
      <c r="K71" s="439">
        <v>1643.75</v>
      </c>
      <c r="L71" s="439">
        <v>1612.05</v>
      </c>
      <c r="M71" s="439">
        <v>6.20791</v>
      </c>
    </row>
    <row r="72" spans="1:13">
      <c r="A72" s="245">
        <v>62</v>
      </c>
      <c r="B72" s="442" t="s">
        <v>311</v>
      </c>
      <c r="C72" s="439">
        <v>5464.5</v>
      </c>
      <c r="D72" s="440">
        <v>5459.3499999999995</v>
      </c>
      <c r="E72" s="440">
        <v>5399.1999999999989</v>
      </c>
      <c r="F72" s="440">
        <v>5333.9</v>
      </c>
      <c r="G72" s="440">
        <v>5273.7499999999991</v>
      </c>
      <c r="H72" s="440">
        <v>5524.6499999999987</v>
      </c>
      <c r="I72" s="440">
        <v>5584.7999999999984</v>
      </c>
      <c r="J72" s="440">
        <v>5650.0999999999985</v>
      </c>
      <c r="K72" s="439">
        <v>5519.5</v>
      </c>
      <c r="L72" s="439">
        <v>5394.05</v>
      </c>
      <c r="M72" s="439">
        <v>0.83662999999999998</v>
      </c>
    </row>
    <row r="73" spans="1:13">
      <c r="A73" s="245">
        <v>63</v>
      </c>
      <c r="B73" s="442" t="s">
        <v>65</v>
      </c>
      <c r="C73" s="439">
        <v>806.1</v>
      </c>
      <c r="D73" s="440">
        <v>807.93333333333339</v>
      </c>
      <c r="E73" s="440">
        <v>801.16666666666674</v>
      </c>
      <c r="F73" s="440">
        <v>796.23333333333335</v>
      </c>
      <c r="G73" s="440">
        <v>789.4666666666667</v>
      </c>
      <c r="H73" s="440">
        <v>812.86666666666679</v>
      </c>
      <c r="I73" s="440">
        <v>819.63333333333344</v>
      </c>
      <c r="J73" s="440">
        <v>824.56666666666683</v>
      </c>
      <c r="K73" s="439">
        <v>814.7</v>
      </c>
      <c r="L73" s="439">
        <v>803</v>
      </c>
      <c r="M73" s="439">
        <v>2.2712400000000001</v>
      </c>
    </row>
    <row r="74" spans="1:13">
      <c r="A74" s="245">
        <v>64</v>
      </c>
      <c r="B74" s="442" t="s">
        <v>312</v>
      </c>
      <c r="C74" s="439">
        <v>360.85</v>
      </c>
      <c r="D74" s="440">
        <v>363.51666666666665</v>
      </c>
      <c r="E74" s="440">
        <v>357.63333333333333</v>
      </c>
      <c r="F74" s="440">
        <v>354.41666666666669</v>
      </c>
      <c r="G74" s="440">
        <v>348.53333333333336</v>
      </c>
      <c r="H74" s="440">
        <v>366.73333333333329</v>
      </c>
      <c r="I74" s="440">
        <v>372.61666666666662</v>
      </c>
      <c r="J74" s="440">
        <v>375.83333333333326</v>
      </c>
      <c r="K74" s="439">
        <v>369.4</v>
      </c>
      <c r="L74" s="439">
        <v>360.3</v>
      </c>
      <c r="M74" s="439">
        <v>1.65202</v>
      </c>
    </row>
    <row r="75" spans="1:13">
      <c r="A75" s="245">
        <v>65</v>
      </c>
      <c r="B75" s="442" t="s">
        <v>64</v>
      </c>
      <c r="C75" s="439">
        <v>154.05000000000001</v>
      </c>
      <c r="D75" s="440">
        <v>153.06666666666669</v>
      </c>
      <c r="E75" s="440">
        <v>151.13333333333338</v>
      </c>
      <c r="F75" s="440">
        <v>148.2166666666667</v>
      </c>
      <c r="G75" s="440">
        <v>146.28333333333339</v>
      </c>
      <c r="H75" s="440">
        <v>155.98333333333338</v>
      </c>
      <c r="I75" s="440">
        <v>157.91666666666671</v>
      </c>
      <c r="J75" s="440">
        <v>160.83333333333337</v>
      </c>
      <c r="K75" s="439">
        <v>155</v>
      </c>
      <c r="L75" s="439">
        <v>150.15</v>
      </c>
      <c r="M75" s="439">
        <v>86.119659999999996</v>
      </c>
    </row>
    <row r="76" spans="1:13" s="13" customFormat="1">
      <c r="A76" s="245">
        <v>66</v>
      </c>
      <c r="B76" s="442" t="s">
        <v>66</v>
      </c>
      <c r="C76" s="439">
        <v>747.9</v>
      </c>
      <c r="D76" s="440">
        <v>755.61666666666667</v>
      </c>
      <c r="E76" s="440">
        <v>737.2833333333333</v>
      </c>
      <c r="F76" s="440">
        <v>726.66666666666663</v>
      </c>
      <c r="G76" s="440">
        <v>708.33333333333326</v>
      </c>
      <c r="H76" s="440">
        <v>766.23333333333335</v>
      </c>
      <c r="I76" s="440">
        <v>784.56666666666661</v>
      </c>
      <c r="J76" s="440">
        <v>795.18333333333339</v>
      </c>
      <c r="K76" s="439">
        <v>773.95</v>
      </c>
      <c r="L76" s="439">
        <v>745</v>
      </c>
      <c r="M76" s="439">
        <v>31.789719999999999</v>
      </c>
    </row>
    <row r="77" spans="1:13" s="13" customFormat="1">
      <c r="A77" s="245">
        <v>67</v>
      </c>
      <c r="B77" s="442" t="s">
        <v>69</v>
      </c>
      <c r="C77" s="439">
        <v>76.2</v>
      </c>
      <c r="D77" s="440">
        <v>76.383333333333326</v>
      </c>
      <c r="E77" s="440">
        <v>75.266666666666652</v>
      </c>
      <c r="F77" s="440">
        <v>74.333333333333329</v>
      </c>
      <c r="G77" s="440">
        <v>73.216666666666654</v>
      </c>
      <c r="H77" s="440">
        <v>77.316666666666649</v>
      </c>
      <c r="I77" s="440">
        <v>78.433333333333323</v>
      </c>
      <c r="J77" s="440">
        <v>79.366666666666646</v>
      </c>
      <c r="K77" s="439">
        <v>77.5</v>
      </c>
      <c r="L77" s="439">
        <v>75.45</v>
      </c>
      <c r="M77" s="439">
        <v>573.34650999999997</v>
      </c>
    </row>
    <row r="78" spans="1:13" s="13" customFormat="1">
      <c r="A78" s="245">
        <v>68</v>
      </c>
      <c r="B78" s="442" t="s">
        <v>73</v>
      </c>
      <c r="C78" s="439">
        <v>483.6</v>
      </c>
      <c r="D78" s="440">
        <v>484.93333333333334</v>
      </c>
      <c r="E78" s="440">
        <v>480.36666666666667</v>
      </c>
      <c r="F78" s="440">
        <v>477.13333333333333</v>
      </c>
      <c r="G78" s="440">
        <v>472.56666666666666</v>
      </c>
      <c r="H78" s="440">
        <v>488.16666666666669</v>
      </c>
      <c r="I78" s="440">
        <v>492.73333333333341</v>
      </c>
      <c r="J78" s="440">
        <v>495.9666666666667</v>
      </c>
      <c r="K78" s="439">
        <v>489.5</v>
      </c>
      <c r="L78" s="439">
        <v>481.7</v>
      </c>
      <c r="M78" s="439">
        <v>37.192540000000001</v>
      </c>
    </row>
    <row r="79" spans="1:13" s="13" customFormat="1">
      <c r="A79" s="245">
        <v>69</v>
      </c>
      <c r="B79" s="442" t="s">
        <v>739</v>
      </c>
      <c r="C79" s="439">
        <v>12763.1</v>
      </c>
      <c r="D79" s="440">
        <v>12799.1</v>
      </c>
      <c r="E79" s="440">
        <v>12664.2</v>
      </c>
      <c r="F79" s="440">
        <v>12565.300000000001</v>
      </c>
      <c r="G79" s="440">
        <v>12430.400000000001</v>
      </c>
      <c r="H79" s="440">
        <v>12898</v>
      </c>
      <c r="I79" s="440">
        <v>13032.899999999998</v>
      </c>
      <c r="J79" s="440">
        <v>13131.8</v>
      </c>
      <c r="K79" s="439">
        <v>12934</v>
      </c>
      <c r="L79" s="439">
        <v>12700.2</v>
      </c>
      <c r="M79" s="439">
        <v>1.2930000000000001E-2</v>
      </c>
    </row>
    <row r="80" spans="1:13" s="13" customFormat="1">
      <c r="A80" s="245">
        <v>70</v>
      </c>
      <c r="B80" s="442" t="s">
        <v>68</v>
      </c>
      <c r="C80" s="439">
        <v>540.85</v>
      </c>
      <c r="D80" s="440">
        <v>543.54999999999995</v>
      </c>
      <c r="E80" s="440">
        <v>537.34999999999991</v>
      </c>
      <c r="F80" s="440">
        <v>533.84999999999991</v>
      </c>
      <c r="G80" s="440">
        <v>527.64999999999986</v>
      </c>
      <c r="H80" s="440">
        <v>547.04999999999995</v>
      </c>
      <c r="I80" s="440">
        <v>553.25</v>
      </c>
      <c r="J80" s="440">
        <v>556.75</v>
      </c>
      <c r="K80" s="439">
        <v>549.75</v>
      </c>
      <c r="L80" s="439">
        <v>540.04999999999995</v>
      </c>
      <c r="M80" s="439">
        <v>76.340360000000004</v>
      </c>
    </row>
    <row r="81" spans="1:13" s="13" customFormat="1">
      <c r="A81" s="245">
        <v>71</v>
      </c>
      <c r="B81" s="442" t="s">
        <v>70</v>
      </c>
      <c r="C81" s="439">
        <v>415</v>
      </c>
      <c r="D81" s="440">
        <v>416.08333333333331</v>
      </c>
      <c r="E81" s="440">
        <v>411.91666666666663</v>
      </c>
      <c r="F81" s="440">
        <v>408.83333333333331</v>
      </c>
      <c r="G81" s="440">
        <v>404.66666666666663</v>
      </c>
      <c r="H81" s="440">
        <v>419.16666666666663</v>
      </c>
      <c r="I81" s="440">
        <v>423.33333333333326</v>
      </c>
      <c r="J81" s="440">
        <v>426.41666666666663</v>
      </c>
      <c r="K81" s="439">
        <v>420.25</v>
      </c>
      <c r="L81" s="439">
        <v>413</v>
      </c>
      <c r="M81" s="439">
        <v>33.765129999999999</v>
      </c>
    </row>
    <row r="82" spans="1:13" s="13" customFormat="1">
      <c r="A82" s="245">
        <v>72</v>
      </c>
      <c r="B82" s="442" t="s">
        <v>313</v>
      </c>
      <c r="C82" s="439">
        <v>1241.8</v>
      </c>
      <c r="D82" s="440">
        <v>1247.3333333333333</v>
      </c>
      <c r="E82" s="440">
        <v>1231.6666666666665</v>
      </c>
      <c r="F82" s="440">
        <v>1221.5333333333333</v>
      </c>
      <c r="G82" s="440">
        <v>1205.8666666666666</v>
      </c>
      <c r="H82" s="440">
        <v>1257.4666666666665</v>
      </c>
      <c r="I82" s="440">
        <v>1273.133333333333</v>
      </c>
      <c r="J82" s="440">
        <v>1283.2666666666664</v>
      </c>
      <c r="K82" s="439">
        <v>1263</v>
      </c>
      <c r="L82" s="439">
        <v>1237.2</v>
      </c>
      <c r="M82" s="439">
        <v>0.58896000000000004</v>
      </c>
    </row>
    <row r="83" spans="1:13" s="13" customFormat="1">
      <c r="A83" s="245">
        <v>73</v>
      </c>
      <c r="B83" s="442" t="s">
        <v>314</v>
      </c>
      <c r="C83" s="439">
        <v>402.4</v>
      </c>
      <c r="D83" s="440">
        <v>401.56666666666661</v>
      </c>
      <c r="E83" s="440">
        <v>393.18333333333322</v>
      </c>
      <c r="F83" s="440">
        <v>383.96666666666664</v>
      </c>
      <c r="G83" s="440">
        <v>375.58333333333326</v>
      </c>
      <c r="H83" s="440">
        <v>410.78333333333319</v>
      </c>
      <c r="I83" s="440">
        <v>419.16666666666663</v>
      </c>
      <c r="J83" s="440">
        <v>428.38333333333316</v>
      </c>
      <c r="K83" s="439">
        <v>409.95</v>
      </c>
      <c r="L83" s="439">
        <v>392.35</v>
      </c>
      <c r="M83" s="439">
        <v>50.892029999999998</v>
      </c>
    </row>
    <row r="84" spans="1:13" s="13" customFormat="1">
      <c r="A84" s="245">
        <v>74</v>
      </c>
      <c r="B84" s="442" t="s">
        <v>315</v>
      </c>
      <c r="C84" s="439">
        <v>114.35</v>
      </c>
      <c r="D84" s="440">
        <v>114.51666666666667</v>
      </c>
      <c r="E84" s="440">
        <v>113.33333333333333</v>
      </c>
      <c r="F84" s="440">
        <v>112.31666666666666</v>
      </c>
      <c r="G84" s="440">
        <v>111.13333333333333</v>
      </c>
      <c r="H84" s="440">
        <v>115.53333333333333</v>
      </c>
      <c r="I84" s="440">
        <v>116.71666666666667</v>
      </c>
      <c r="J84" s="440">
        <v>117.73333333333333</v>
      </c>
      <c r="K84" s="439">
        <v>115.7</v>
      </c>
      <c r="L84" s="439">
        <v>113.5</v>
      </c>
      <c r="M84" s="439">
        <v>4.89377</v>
      </c>
    </row>
    <row r="85" spans="1:13" s="13" customFormat="1">
      <c r="A85" s="245">
        <v>75</v>
      </c>
      <c r="B85" s="442" t="s">
        <v>316</v>
      </c>
      <c r="C85" s="439">
        <v>5962.95</v>
      </c>
      <c r="D85" s="440">
        <v>5984.3</v>
      </c>
      <c r="E85" s="440">
        <v>5878.6500000000005</v>
      </c>
      <c r="F85" s="440">
        <v>5794.35</v>
      </c>
      <c r="G85" s="440">
        <v>5688.7000000000007</v>
      </c>
      <c r="H85" s="440">
        <v>6068.6</v>
      </c>
      <c r="I85" s="440">
        <v>6174.25</v>
      </c>
      <c r="J85" s="440">
        <v>6258.55</v>
      </c>
      <c r="K85" s="439">
        <v>6089.95</v>
      </c>
      <c r="L85" s="439">
        <v>5900</v>
      </c>
      <c r="M85" s="439">
        <v>0.26590000000000003</v>
      </c>
    </row>
    <row r="86" spans="1:13" s="13" customFormat="1">
      <c r="A86" s="245">
        <v>76</v>
      </c>
      <c r="B86" s="442" t="s">
        <v>317</v>
      </c>
      <c r="C86" s="439">
        <v>823.8</v>
      </c>
      <c r="D86" s="440">
        <v>829.63333333333333</v>
      </c>
      <c r="E86" s="440">
        <v>814.26666666666665</v>
      </c>
      <c r="F86" s="440">
        <v>804.73333333333335</v>
      </c>
      <c r="G86" s="440">
        <v>789.36666666666667</v>
      </c>
      <c r="H86" s="440">
        <v>839.16666666666663</v>
      </c>
      <c r="I86" s="440">
        <v>854.53333333333319</v>
      </c>
      <c r="J86" s="440">
        <v>864.06666666666661</v>
      </c>
      <c r="K86" s="439">
        <v>845</v>
      </c>
      <c r="L86" s="439">
        <v>820.1</v>
      </c>
      <c r="M86" s="439">
        <v>1.4744600000000001</v>
      </c>
    </row>
    <row r="87" spans="1:13" s="13" customFormat="1">
      <c r="A87" s="245">
        <v>77</v>
      </c>
      <c r="B87" s="442" t="s">
        <v>230</v>
      </c>
      <c r="C87" s="439">
        <v>1302.7</v>
      </c>
      <c r="D87" s="440">
        <v>1304.9333333333332</v>
      </c>
      <c r="E87" s="440">
        <v>1289.8666666666663</v>
      </c>
      <c r="F87" s="440">
        <v>1277.0333333333331</v>
      </c>
      <c r="G87" s="440">
        <v>1261.9666666666662</v>
      </c>
      <c r="H87" s="440">
        <v>1317.7666666666664</v>
      </c>
      <c r="I87" s="440">
        <v>1332.8333333333335</v>
      </c>
      <c r="J87" s="440">
        <v>1345.6666666666665</v>
      </c>
      <c r="K87" s="439">
        <v>1320</v>
      </c>
      <c r="L87" s="439">
        <v>1292.0999999999999</v>
      </c>
      <c r="M87" s="439">
        <v>1.5246299999999999</v>
      </c>
    </row>
    <row r="88" spans="1:13" s="13" customFormat="1">
      <c r="A88" s="245">
        <v>78</v>
      </c>
      <c r="B88" s="442" t="s">
        <v>318</v>
      </c>
      <c r="C88" s="439">
        <v>89.15</v>
      </c>
      <c r="D88" s="440">
        <v>89.45</v>
      </c>
      <c r="E88" s="440">
        <v>85</v>
      </c>
      <c r="F88" s="440">
        <v>80.849999999999994</v>
      </c>
      <c r="G88" s="440">
        <v>76.399999999999991</v>
      </c>
      <c r="H88" s="440">
        <v>93.600000000000009</v>
      </c>
      <c r="I88" s="440">
        <v>98.050000000000026</v>
      </c>
      <c r="J88" s="440">
        <v>102.20000000000002</v>
      </c>
      <c r="K88" s="439">
        <v>93.9</v>
      </c>
      <c r="L88" s="439">
        <v>85.3</v>
      </c>
      <c r="M88" s="439">
        <v>211.01563999999999</v>
      </c>
    </row>
    <row r="89" spans="1:13" s="13" customFormat="1">
      <c r="A89" s="245">
        <v>79</v>
      </c>
      <c r="B89" s="442" t="s">
        <v>71</v>
      </c>
      <c r="C89" s="439">
        <v>15919.25</v>
      </c>
      <c r="D89" s="440">
        <v>15919.85</v>
      </c>
      <c r="E89" s="440">
        <v>15810.6</v>
      </c>
      <c r="F89" s="440">
        <v>15701.95</v>
      </c>
      <c r="G89" s="440">
        <v>15592.7</v>
      </c>
      <c r="H89" s="440">
        <v>16028.5</v>
      </c>
      <c r="I89" s="440">
        <v>16137.75</v>
      </c>
      <c r="J89" s="440">
        <v>16246.4</v>
      </c>
      <c r="K89" s="439">
        <v>16029.1</v>
      </c>
      <c r="L89" s="439">
        <v>15811.2</v>
      </c>
      <c r="M89" s="439">
        <v>0.34637000000000001</v>
      </c>
    </row>
    <row r="90" spans="1:13" s="13" customFormat="1">
      <c r="A90" s="245">
        <v>80</v>
      </c>
      <c r="B90" s="442" t="s">
        <v>319</v>
      </c>
      <c r="C90" s="439">
        <v>279.35000000000002</v>
      </c>
      <c r="D90" s="440">
        <v>279.48333333333335</v>
      </c>
      <c r="E90" s="440">
        <v>276.9666666666667</v>
      </c>
      <c r="F90" s="440">
        <v>274.58333333333337</v>
      </c>
      <c r="G90" s="440">
        <v>272.06666666666672</v>
      </c>
      <c r="H90" s="440">
        <v>281.86666666666667</v>
      </c>
      <c r="I90" s="440">
        <v>284.38333333333333</v>
      </c>
      <c r="J90" s="440">
        <v>286.76666666666665</v>
      </c>
      <c r="K90" s="439">
        <v>282</v>
      </c>
      <c r="L90" s="439">
        <v>277.10000000000002</v>
      </c>
      <c r="M90" s="439">
        <v>0.97970999999999997</v>
      </c>
    </row>
    <row r="91" spans="1:13" s="13" customFormat="1">
      <c r="A91" s="245">
        <v>81</v>
      </c>
      <c r="B91" s="442" t="s">
        <v>74</v>
      </c>
      <c r="C91" s="439">
        <v>3557.9</v>
      </c>
      <c r="D91" s="440">
        <v>3567.9666666666667</v>
      </c>
      <c r="E91" s="440">
        <v>3540.9333333333334</v>
      </c>
      <c r="F91" s="440">
        <v>3523.9666666666667</v>
      </c>
      <c r="G91" s="440">
        <v>3496.9333333333334</v>
      </c>
      <c r="H91" s="440">
        <v>3584.9333333333334</v>
      </c>
      <c r="I91" s="440">
        <v>3611.9666666666672</v>
      </c>
      <c r="J91" s="440">
        <v>3628.9333333333334</v>
      </c>
      <c r="K91" s="439">
        <v>3595</v>
      </c>
      <c r="L91" s="439">
        <v>3551</v>
      </c>
      <c r="M91" s="439">
        <v>3.0137499999999999</v>
      </c>
    </row>
    <row r="92" spans="1:13" s="13" customFormat="1">
      <c r="A92" s="245">
        <v>82</v>
      </c>
      <c r="B92" s="442" t="s">
        <v>320</v>
      </c>
      <c r="C92" s="439">
        <v>601.75</v>
      </c>
      <c r="D92" s="440">
        <v>597.01666666666665</v>
      </c>
      <c r="E92" s="440">
        <v>577.0333333333333</v>
      </c>
      <c r="F92" s="440">
        <v>552.31666666666661</v>
      </c>
      <c r="G92" s="440">
        <v>532.33333333333326</v>
      </c>
      <c r="H92" s="440">
        <v>621.73333333333335</v>
      </c>
      <c r="I92" s="440">
        <v>641.7166666666667</v>
      </c>
      <c r="J92" s="440">
        <v>666.43333333333339</v>
      </c>
      <c r="K92" s="439">
        <v>617</v>
      </c>
      <c r="L92" s="439">
        <v>572.29999999999995</v>
      </c>
      <c r="M92" s="439">
        <v>11.06598</v>
      </c>
    </row>
    <row r="93" spans="1:13" s="13" customFormat="1">
      <c r="A93" s="245">
        <v>83</v>
      </c>
      <c r="B93" s="442" t="s">
        <v>321</v>
      </c>
      <c r="C93" s="439">
        <v>356.2</v>
      </c>
      <c r="D93" s="440">
        <v>358.31666666666666</v>
      </c>
      <c r="E93" s="440">
        <v>351.88333333333333</v>
      </c>
      <c r="F93" s="440">
        <v>347.56666666666666</v>
      </c>
      <c r="G93" s="440">
        <v>341.13333333333333</v>
      </c>
      <c r="H93" s="440">
        <v>362.63333333333333</v>
      </c>
      <c r="I93" s="440">
        <v>369.06666666666661</v>
      </c>
      <c r="J93" s="440">
        <v>373.38333333333333</v>
      </c>
      <c r="K93" s="439">
        <v>364.75</v>
      </c>
      <c r="L93" s="439">
        <v>354</v>
      </c>
      <c r="M93" s="439">
        <v>2.2877100000000001</v>
      </c>
    </row>
    <row r="94" spans="1:13" s="13" customFormat="1">
      <c r="A94" s="245">
        <v>84</v>
      </c>
      <c r="B94" s="442" t="s">
        <v>80</v>
      </c>
      <c r="C94" s="439">
        <v>766.5</v>
      </c>
      <c r="D94" s="440">
        <v>769.33333333333337</v>
      </c>
      <c r="E94" s="440">
        <v>760.2166666666667</v>
      </c>
      <c r="F94" s="440">
        <v>753.93333333333328</v>
      </c>
      <c r="G94" s="440">
        <v>744.81666666666661</v>
      </c>
      <c r="H94" s="440">
        <v>775.61666666666679</v>
      </c>
      <c r="I94" s="440">
        <v>784.73333333333335</v>
      </c>
      <c r="J94" s="440">
        <v>791.01666666666688</v>
      </c>
      <c r="K94" s="439">
        <v>778.45</v>
      </c>
      <c r="L94" s="439">
        <v>763.05</v>
      </c>
      <c r="M94" s="439">
        <v>4.4086699999999999</v>
      </c>
    </row>
    <row r="95" spans="1:13" s="13" customFormat="1">
      <c r="A95" s="245">
        <v>85</v>
      </c>
      <c r="B95" s="442" t="s">
        <v>322</v>
      </c>
      <c r="C95" s="439">
        <v>2401.6</v>
      </c>
      <c r="D95" s="440">
        <v>2371.7000000000003</v>
      </c>
      <c r="E95" s="440">
        <v>2322.3000000000006</v>
      </c>
      <c r="F95" s="440">
        <v>2243.0000000000005</v>
      </c>
      <c r="G95" s="440">
        <v>2193.6000000000008</v>
      </c>
      <c r="H95" s="440">
        <v>2451.0000000000005</v>
      </c>
      <c r="I95" s="440">
        <v>2500.4</v>
      </c>
      <c r="J95" s="440">
        <v>2579.7000000000003</v>
      </c>
      <c r="K95" s="439">
        <v>2421.1</v>
      </c>
      <c r="L95" s="439">
        <v>2292.4</v>
      </c>
      <c r="M95" s="439">
        <v>1.62571</v>
      </c>
    </row>
    <row r="96" spans="1:13" s="13" customFormat="1">
      <c r="A96" s="245">
        <v>86</v>
      </c>
      <c r="B96" s="442" t="s">
        <v>783</v>
      </c>
      <c r="C96" s="439">
        <v>335</v>
      </c>
      <c r="D96" s="440">
        <v>337</v>
      </c>
      <c r="E96" s="440">
        <v>330</v>
      </c>
      <c r="F96" s="440">
        <v>325</v>
      </c>
      <c r="G96" s="440">
        <v>318</v>
      </c>
      <c r="H96" s="440">
        <v>342</v>
      </c>
      <c r="I96" s="440">
        <v>349</v>
      </c>
      <c r="J96" s="440">
        <v>354</v>
      </c>
      <c r="K96" s="439">
        <v>344</v>
      </c>
      <c r="L96" s="439">
        <v>332</v>
      </c>
      <c r="M96" s="439">
        <v>2.1793200000000001</v>
      </c>
    </row>
    <row r="97" spans="1:13" s="13" customFormat="1">
      <c r="A97" s="245">
        <v>87</v>
      </c>
      <c r="B97" s="442" t="s">
        <v>75</v>
      </c>
      <c r="C97" s="439">
        <v>664.95</v>
      </c>
      <c r="D97" s="440">
        <v>661.6</v>
      </c>
      <c r="E97" s="440">
        <v>654.30000000000007</v>
      </c>
      <c r="F97" s="440">
        <v>643.65000000000009</v>
      </c>
      <c r="G97" s="440">
        <v>636.35000000000014</v>
      </c>
      <c r="H97" s="440">
        <v>672.25</v>
      </c>
      <c r="I97" s="440">
        <v>679.55</v>
      </c>
      <c r="J97" s="440">
        <v>690.19999999999993</v>
      </c>
      <c r="K97" s="439">
        <v>668.9</v>
      </c>
      <c r="L97" s="439">
        <v>650.95000000000005</v>
      </c>
      <c r="M97" s="439">
        <v>88.145740000000004</v>
      </c>
    </row>
    <row r="98" spans="1:13" s="13" customFormat="1">
      <c r="A98" s="245">
        <v>88</v>
      </c>
      <c r="B98" s="442" t="s">
        <v>323</v>
      </c>
      <c r="C98" s="439">
        <v>527.29999999999995</v>
      </c>
      <c r="D98" s="440">
        <v>538.85</v>
      </c>
      <c r="E98" s="440">
        <v>510.70000000000005</v>
      </c>
      <c r="F98" s="440">
        <v>494.1</v>
      </c>
      <c r="G98" s="440">
        <v>465.95000000000005</v>
      </c>
      <c r="H98" s="440">
        <v>555.45000000000005</v>
      </c>
      <c r="I98" s="440">
        <v>583.59999999999991</v>
      </c>
      <c r="J98" s="440">
        <v>600.20000000000005</v>
      </c>
      <c r="K98" s="439">
        <v>567</v>
      </c>
      <c r="L98" s="439">
        <v>522.25</v>
      </c>
      <c r="M98" s="439">
        <v>31.130669999999999</v>
      </c>
    </row>
    <row r="99" spans="1:13" s="13" customFormat="1">
      <c r="A99" s="245">
        <v>89</v>
      </c>
      <c r="B99" s="442" t="s">
        <v>76</v>
      </c>
      <c r="C99" s="439">
        <v>155.9</v>
      </c>
      <c r="D99" s="440">
        <v>156.73333333333332</v>
      </c>
      <c r="E99" s="440">
        <v>153.96666666666664</v>
      </c>
      <c r="F99" s="440">
        <v>152.03333333333333</v>
      </c>
      <c r="G99" s="440">
        <v>149.26666666666665</v>
      </c>
      <c r="H99" s="440">
        <v>158.66666666666663</v>
      </c>
      <c r="I99" s="440">
        <v>161.43333333333334</v>
      </c>
      <c r="J99" s="440">
        <v>163.36666666666662</v>
      </c>
      <c r="K99" s="439">
        <v>159.5</v>
      </c>
      <c r="L99" s="439">
        <v>154.80000000000001</v>
      </c>
      <c r="M99" s="439">
        <v>85.291899999999998</v>
      </c>
    </row>
    <row r="100" spans="1:13" s="13" customFormat="1">
      <c r="A100" s="245">
        <v>90</v>
      </c>
      <c r="B100" s="442" t="s">
        <v>324</v>
      </c>
      <c r="C100" s="439">
        <v>665.55</v>
      </c>
      <c r="D100" s="440">
        <v>652.25</v>
      </c>
      <c r="E100" s="440">
        <v>622.5</v>
      </c>
      <c r="F100" s="440">
        <v>579.45000000000005</v>
      </c>
      <c r="G100" s="440">
        <v>549.70000000000005</v>
      </c>
      <c r="H100" s="440">
        <v>695.3</v>
      </c>
      <c r="I100" s="440">
        <v>725.05</v>
      </c>
      <c r="J100" s="440">
        <v>768.09999999999991</v>
      </c>
      <c r="K100" s="439">
        <v>682</v>
      </c>
      <c r="L100" s="439">
        <v>609.20000000000005</v>
      </c>
      <c r="M100" s="439">
        <v>13.8939</v>
      </c>
    </row>
    <row r="101" spans="1:13">
      <c r="A101" s="245">
        <v>91</v>
      </c>
      <c r="B101" s="442" t="s">
        <v>325</v>
      </c>
      <c r="C101" s="439">
        <v>529.1</v>
      </c>
      <c r="D101" s="440">
        <v>529.66666666666663</v>
      </c>
      <c r="E101" s="440">
        <v>524.43333333333328</v>
      </c>
      <c r="F101" s="440">
        <v>519.76666666666665</v>
      </c>
      <c r="G101" s="440">
        <v>514.5333333333333</v>
      </c>
      <c r="H101" s="440">
        <v>534.33333333333326</v>
      </c>
      <c r="I101" s="440">
        <v>539.56666666666661</v>
      </c>
      <c r="J101" s="440">
        <v>544.23333333333323</v>
      </c>
      <c r="K101" s="439">
        <v>534.9</v>
      </c>
      <c r="L101" s="439">
        <v>525</v>
      </c>
      <c r="M101" s="439">
        <v>1.3522700000000001</v>
      </c>
    </row>
    <row r="102" spans="1:13">
      <c r="A102" s="245">
        <v>92</v>
      </c>
      <c r="B102" s="442" t="s">
        <v>326</v>
      </c>
      <c r="C102" s="439">
        <v>574.9</v>
      </c>
      <c r="D102" s="440">
        <v>580.01666666666654</v>
      </c>
      <c r="E102" s="440">
        <v>565.23333333333312</v>
      </c>
      <c r="F102" s="440">
        <v>555.56666666666661</v>
      </c>
      <c r="G102" s="440">
        <v>540.78333333333319</v>
      </c>
      <c r="H102" s="440">
        <v>589.68333333333305</v>
      </c>
      <c r="I102" s="440">
        <v>604.46666666666658</v>
      </c>
      <c r="J102" s="440">
        <v>614.13333333333298</v>
      </c>
      <c r="K102" s="439">
        <v>594.79999999999995</v>
      </c>
      <c r="L102" s="439">
        <v>570.35</v>
      </c>
      <c r="M102" s="439">
        <v>1.5664199999999999</v>
      </c>
    </row>
    <row r="103" spans="1:13">
      <c r="A103" s="245">
        <v>93</v>
      </c>
      <c r="B103" s="442" t="s">
        <v>77</v>
      </c>
      <c r="C103" s="439">
        <v>149.4</v>
      </c>
      <c r="D103" s="440">
        <v>149.36666666666667</v>
      </c>
      <c r="E103" s="440">
        <v>147.58333333333334</v>
      </c>
      <c r="F103" s="440">
        <v>145.76666666666668</v>
      </c>
      <c r="G103" s="440">
        <v>143.98333333333335</v>
      </c>
      <c r="H103" s="440">
        <v>151.18333333333334</v>
      </c>
      <c r="I103" s="440">
        <v>152.96666666666664</v>
      </c>
      <c r="J103" s="440">
        <v>154.78333333333333</v>
      </c>
      <c r="K103" s="439">
        <v>151.15</v>
      </c>
      <c r="L103" s="439">
        <v>147.55000000000001</v>
      </c>
      <c r="M103" s="439">
        <v>16.24025</v>
      </c>
    </row>
    <row r="104" spans="1:13">
      <c r="A104" s="245">
        <v>94</v>
      </c>
      <c r="B104" s="442" t="s">
        <v>327</v>
      </c>
      <c r="C104" s="439">
        <v>1368.65</v>
      </c>
      <c r="D104" s="440">
        <v>1365.9333333333334</v>
      </c>
      <c r="E104" s="440">
        <v>1347.8666666666668</v>
      </c>
      <c r="F104" s="440">
        <v>1327.0833333333335</v>
      </c>
      <c r="G104" s="440">
        <v>1309.0166666666669</v>
      </c>
      <c r="H104" s="440">
        <v>1386.7166666666667</v>
      </c>
      <c r="I104" s="440">
        <v>1404.7833333333333</v>
      </c>
      <c r="J104" s="440">
        <v>1425.5666666666666</v>
      </c>
      <c r="K104" s="439">
        <v>1384</v>
      </c>
      <c r="L104" s="439">
        <v>1345.15</v>
      </c>
      <c r="M104" s="439">
        <v>5.9379799999999996</v>
      </c>
    </row>
    <row r="105" spans="1:13">
      <c r="A105" s="245">
        <v>95</v>
      </c>
      <c r="B105" s="442" t="s">
        <v>328</v>
      </c>
      <c r="C105" s="439">
        <v>21.45</v>
      </c>
      <c r="D105" s="440">
        <v>21.583333333333332</v>
      </c>
      <c r="E105" s="440">
        <v>21.166666666666664</v>
      </c>
      <c r="F105" s="440">
        <v>20.883333333333333</v>
      </c>
      <c r="G105" s="440">
        <v>20.466666666666665</v>
      </c>
      <c r="H105" s="440">
        <v>21.866666666666664</v>
      </c>
      <c r="I105" s="440">
        <v>22.283333333333328</v>
      </c>
      <c r="J105" s="440">
        <v>22.566666666666663</v>
      </c>
      <c r="K105" s="439">
        <v>22</v>
      </c>
      <c r="L105" s="439">
        <v>21.3</v>
      </c>
      <c r="M105" s="439">
        <v>67.324659999999994</v>
      </c>
    </row>
    <row r="106" spans="1:13">
      <c r="A106" s="245">
        <v>96</v>
      </c>
      <c r="B106" s="442" t="s">
        <v>329</v>
      </c>
      <c r="C106" s="439">
        <v>975.7</v>
      </c>
      <c r="D106" s="440">
        <v>975.4</v>
      </c>
      <c r="E106" s="440">
        <v>965.15</v>
      </c>
      <c r="F106" s="440">
        <v>954.6</v>
      </c>
      <c r="G106" s="440">
        <v>944.35</v>
      </c>
      <c r="H106" s="440">
        <v>985.94999999999993</v>
      </c>
      <c r="I106" s="440">
        <v>996.19999999999993</v>
      </c>
      <c r="J106" s="440">
        <v>1006.7499999999999</v>
      </c>
      <c r="K106" s="439">
        <v>985.65</v>
      </c>
      <c r="L106" s="439">
        <v>964.85</v>
      </c>
      <c r="M106" s="439">
        <v>3.4679600000000002</v>
      </c>
    </row>
    <row r="107" spans="1:13">
      <c r="A107" s="245">
        <v>97</v>
      </c>
      <c r="B107" s="442" t="s">
        <v>330</v>
      </c>
      <c r="C107" s="439">
        <v>418.8</v>
      </c>
      <c r="D107" s="440">
        <v>424.7166666666667</v>
      </c>
      <c r="E107" s="440">
        <v>410.43333333333339</v>
      </c>
      <c r="F107" s="440">
        <v>402.06666666666672</v>
      </c>
      <c r="G107" s="440">
        <v>387.78333333333342</v>
      </c>
      <c r="H107" s="440">
        <v>433.08333333333337</v>
      </c>
      <c r="I107" s="440">
        <v>447.36666666666667</v>
      </c>
      <c r="J107" s="440">
        <v>455.73333333333335</v>
      </c>
      <c r="K107" s="439">
        <v>439</v>
      </c>
      <c r="L107" s="439">
        <v>416.35</v>
      </c>
      <c r="M107" s="439">
        <v>3.1877300000000002</v>
      </c>
    </row>
    <row r="108" spans="1:13">
      <c r="A108" s="245">
        <v>98</v>
      </c>
      <c r="B108" s="442" t="s">
        <v>79</v>
      </c>
      <c r="C108" s="439">
        <v>575.45000000000005</v>
      </c>
      <c r="D108" s="440">
        <v>572.63333333333333</v>
      </c>
      <c r="E108" s="440">
        <v>565.31666666666661</v>
      </c>
      <c r="F108" s="440">
        <v>555.18333333333328</v>
      </c>
      <c r="G108" s="440">
        <v>547.86666666666656</v>
      </c>
      <c r="H108" s="440">
        <v>582.76666666666665</v>
      </c>
      <c r="I108" s="440">
        <v>590.08333333333348</v>
      </c>
      <c r="J108" s="440">
        <v>600.2166666666667</v>
      </c>
      <c r="K108" s="439">
        <v>579.95000000000005</v>
      </c>
      <c r="L108" s="439">
        <v>562.5</v>
      </c>
      <c r="M108" s="439">
        <v>6.1561599999999999</v>
      </c>
    </row>
    <row r="109" spans="1:13">
      <c r="A109" s="245">
        <v>99</v>
      </c>
      <c r="B109" s="442" t="s">
        <v>331</v>
      </c>
      <c r="C109" s="439">
        <v>4360.45</v>
      </c>
      <c r="D109" s="440">
        <v>4351.8166666666666</v>
      </c>
      <c r="E109" s="440">
        <v>4263.6333333333332</v>
      </c>
      <c r="F109" s="440">
        <v>4166.8166666666666</v>
      </c>
      <c r="G109" s="440">
        <v>4078.6333333333332</v>
      </c>
      <c r="H109" s="440">
        <v>4448.6333333333332</v>
      </c>
      <c r="I109" s="440">
        <v>4536.8166666666657</v>
      </c>
      <c r="J109" s="440">
        <v>4633.6333333333332</v>
      </c>
      <c r="K109" s="439">
        <v>4440</v>
      </c>
      <c r="L109" s="439">
        <v>4255</v>
      </c>
      <c r="M109" s="439">
        <v>0.55920999999999998</v>
      </c>
    </row>
    <row r="110" spans="1:13">
      <c r="A110" s="245">
        <v>100</v>
      </c>
      <c r="B110" s="442" t="s">
        <v>332</v>
      </c>
      <c r="C110" s="439">
        <v>182.25</v>
      </c>
      <c r="D110" s="440">
        <v>183.19999999999996</v>
      </c>
      <c r="E110" s="440">
        <v>180.49999999999991</v>
      </c>
      <c r="F110" s="440">
        <v>178.74999999999994</v>
      </c>
      <c r="G110" s="440">
        <v>176.0499999999999</v>
      </c>
      <c r="H110" s="440">
        <v>184.94999999999993</v>
      </c>
      <c r="I110" s="440">
        <v>187.64999999999998</v>
      </c>
      <c r="J110" s="440">
        <v>189.39999999999995</v>
      </c>
      <c r="K110" s="439">
        <v>185.9</v>
      </c>
      <c r="L110" s="439">
        <v>181.45</v>
      </c>
      <c r="M110" s="439">
        <v>1.4932300000000001</v>
      </c>
    </row>
    <row r="111" spans="1:13">
      <c r="A111" s="245">
        <v>101</v>
      </c>
      <c r="B111" s="442" t="s">
        <v>333</v>
      </c>
      <c r="C111" s="439">
        <v>288</v>
      </c>
      <c r="D111" s="440">
        <v>291.31666666666666</v>
      </c>
      <c r="E111" s="440">
        <v>282.68333333333334</v>
      </c>
      <c r="F111" s="440">
        <v>277.36666666666667</v>
      </c>
      <c r="G111" s="440">
        <v>268.73333333333335</v>
      </c>
      <c r="H111" s="440">
        <v>296.63333333333333</v>
      </c>
      <c r="I111" s="440">
        <v>305.26666666666665</v>
      </c>
      <c r="J111" s="440">
        <v>310.58333333333331</v>
      </c>
      <c r="K111" s="439">
        <v>299.95</v>
      </c>
      <c r="L111" s="439">
        <v>286</v>
      </c>
      <c r="M111" s="439">
        <v>37.842449999999999</v>
      </c>
    </row>
    <row r="112" spans="1:13">
      <c r="A112" s="245">
        <v>102</v>
      </c>
      <c r="B112" s="442" t="s">
        <v>334</v>
      </c>
      <c r="C112" s="439">
        <v>134.19999999999999</v>
      </c>
      <c r="D112" s="440">
        <v>134.81666666666666</v>
      </c>
      <c r="E112" s="440">
        <v>132.83333333333331</v>
      </c>
      <c r="F112" s="440">
        <v>131.46666666666664</v>
      </c>
      <c r="G112" s="440">
        <v>129.48333333333329</v>
      </c>
      <c r="H112" s="440">
        <v>136.18333333333334</v>
      </c>
      <c r="I112" s="440">
        <v>138.16666666666669</v>
      </c>
      <c r="J112" s="440">
        <v>139.53333333333336</v>
      </c>
      <c r="K112" s="439">
        <v>136.80000000000001</v>
      </c>
      <c r="L112" s="439">
        <v>133.44999999999999</v>
      </c>
      <c r="M112" s="439">
        <v>4.4740500000000001</v>
      </c>
    </row>
    <row r="113" spans="1:13">
      <c r="A113" s="245">
        <v>103</v>
      </c>
      <c r="B113" s="442" t="s">
        <v>335</v>
      </c>
      <c r="C113" s="439">
        <v>689.6</v>
      </c>
      <c r="D113" s="440">
        <v>694.56666666666661</v>
      </c>
      <c r="E113" s="440">
        <v>680.13333333333321</v>
      </c>
      <c r="F113" s="440">
        <v>670.66666666666663</v>
      </c>
      <c r="G113" s="440">
        <v>656.23333333333323</v>
      </c>
      <c r="H113" s="440">
        <v>704.03333333333319</v>
      </c>
      <c r="I113" s="440">
        <v>718.46666666666658</v>
      </c>
      <c r="J113" s="440">
        <v>727.93333333333317</v>
      </c>
      <c r="K113" s="439">
        <v>709</v>
      </c>
      <c r="L113" s="439">
        <v>685.1</v>
      </c>
      <c r="M113" s="439">
        <v>0.80542000000000002</v>
      </c>
    </row>
    <row r="114" spans="1:13">
      <c r="A114" s="245">
        <v>104</v>
      </c>
      <c r="B114" s="442" t="s">
        <v>81</v>
      </c>
      <c r="C114" s="439">
        <v>562.29999999999995</v>
      </c>
      <c r="D114" s="440">
        <v>565.69999999999993</v>
      </c>
      <c r="E114" s="440">
        <v>555.89999999999986</v>
      </c>
      <c r="F114" s="440">
        <v>549.49999999999989</v>
      </c>
      <c r="G114" s="440">
        <v>539.69999999999982</v>
      </c>
      <c r="H114" s="440">
        <v>572.09999999999991</v>
      </c>
      <c r="I114" s="440">
        <v>581.89999999999986</v>
      </c>
      <c r="J114" s="440">
        <v>588.29999999999995</v>
      </c>
      <c r="K114" s="439">
        <v>575.5</v>
      </c>
      <c r="L114" s="439">
        <v>559.29999999999995</v>
      </c>
      <c r="M114" s="439">
        <v>30.448920000000001</v>
      </c>
    </row>
    <row r="115" spans="1:13">
      <c r="A115" s="245">
        <v>105</v>
      </c>
      <c r="B115" s="442" t="s">
        <v>82</v>
      </c>
      <c r="C115" s="439">
        <v>967.85</v>
      </c>
      <c r="D115" s="440">
        <v>971.88333333333333</v>
      </c>
      <c r="E115" s="440">
        <v>961.4666666666667</v>
      </c>
      <c r="F115" s="440">
        <v>955.08333333333337</v>
      </c>
      <c r="G115" s="440">
        <v>944.66666666666674</v>
      </c>
      <c r="H115" s="440">
        <v>978.26666666666665</v>
      </c>
      <c r="I115" s="440">
        <v>988.68333333333339</v>
      </c>
      <c r="J115" s="440">
        <v>995.06666666666661</v>
      </c>
      <c r="K115" s="439">
        <v>982.3</v>
      </c>
      <c r="L115" s="439">
        <v>965.5</v>
      </c>
      <c r="M115" s="439">
        <v>34.80545</v>
      </c>
    </row>
    <row r="116" spans="1:13">
      <c r="A116" s="245">
        <v>106</v>
      </c>
      <c r="B116" s="442" t="s">
        <v>231</v>
      </c>
      <c r="C116" s="439">
        <v>169.2</v>
      </c>
      <c r="D116" s="440">
        <v>170.05</v>
      </c>
      <c r="E116" s="440">
        <v>166.20000000000002</v>
      </c>
      <c r="F116" s="440">
        <v>163.20000000000002</v>
      </c>
      <c r="G116" s="440">
        <v>159.35000000000002</v>
      </c>
      <c r="H116" s="440">
        <v>173.05</v>
      </c>
      <c r="I116" s="440">
        <v>176.90000000000003</v>
      </c>
      <c r="J116" s="440">
        <v>179.9</v>
      </c>
      <c r="K116" s="439">
        <v>173.9</v>
      </c>
      <c r="L116" s="439">
        <v>167.05</v>
      </c>
      <c r="M116" s="439">
        <v>69.130039999999994</v>
      </c>
    </row>
    <row r="117" spans="1:13">
      <c r="A117" s="245">
        <v>107</v>
      </c>
      <c r="B117" s="442" t="s">
        <v>83</v>
      </c>
      <c r="C117" s="439">
        <v>162.65</v>
      </c>
      <c r="D117" s="440">
        <v>161.43333333333331</v>
      </c>
      <c r="E117" s="440">
        <v>157.86666666666662</v>
      </c>
      <c r="F117" s="440">
        <v>153.08333333333331</v>
      </c>
      <c r="G117" s="440">
        <v>149.51666666666662</v>
      </c>
      <c r="H117" s="440">
        <v>166.21666666666661</v>
      </c>
      <c r="I117" s="440">
        <v>169.78333333333327</v>
      </c>
      <c r="J117" s="440">
        <v>174.56666666666661</v>
      </c>
      <c r="K117" s="439">
        <v>165</v>
      </c>
      <c r="L117" s="439">
        <v>156.65</v>
      </c>
      <c r="M117" s="439">
        <v>617.28565000000003</v>
      </c>
    </row>
    <row r="118" spans="1:13">
      <c r="A118" s="245">
        <v>108</v>
      </c>
      <c r="B118" s="442" t="s">
        <v>336</v>
      </c>
      <c r="C118" s="439">
        <v>412.55</v>
      </c>
      <c r="D118" s="440">
        <v>409.9666666666667</v>
      </c>
      <c r="E118" s="440">
        <v>404.93333333333339</v>
      </c>
      <c r="F118" s="440">
        <v>397.31666666666672</v>
      </c>
      <c r="G118" s="440">
        <v>392.28333333333342</v>
      </c>
      <c r="H118" s="440">
        <v>417.58333333333337</v>
      </c>
      <c r="I118" s="440">
        <v>422.61666666666667</v>
      </c>
      <c r="J118" s="440">
        <v>430.23333333333335</v>
      </c>
      <c r="K118" s="439">
        <v>415</v>
      </c>
      <c r="L118" s="439">
        <v>402.35</v>
      </c>
      <c r="M118" s="439">
        <v>18.712240000000001</v>
      </c>
    </row>
    <row r="119" spans="1:13">
      <c r="A119" s="245">
        <v>109</v>
      </c>
      <c r="B119" s="442" t="s">
        <v>820</v>
      </c>
      <c r="C119" s="439">
        <v>3978.95</v>
      </c>
      <c r="D119" s="440">
        <v>3964.8833333333332</v>
      </c>
      <c r="E119" s="440">
        <v>3920.0666666666666</v>
      </c>
      <c r="F119" s="440">
        <v>3861.1833333333334</v>
      </c>
      <c r="G119" s="440">
        <v>3816.3666666666668</v>
      </c>
      <c r="H119" s="440">
        <v>4023.7666666666664</v>
      </c>
      <c r="I119" s="440">
        <v>4068.583333333333</v>
      </c>
      <c r="J119" s="440">
        <v>4127.4666666666662</v>
      </c>
      <c r="K119" s="439">
        <v>4009.7</v>
      </c>
      <c r="L119" s="439">
        <v>3906</v>
      </c>
      <c r="M119" s="439">
        <v>6.0147000000000004</v>
      </c>
    </row>
    <row r="120" spans="1:13">
      <c r="A120" s="245">
        <v>110</v>
      </c>
      <c r="B120" s="442" t="s">
        <v>84</v>
      </c>
      <c r="C120" s="439">
        <v>1701.15</v>
      </c>
      <c r="D120" s="440">
        <v>1705.4166666666667</v>
      </c>
      <c r="E120" s="440">
        <v>1693.0333333333335</v>
      </c>
      <c r="F120" s="440">
        <v>1684.9166666666667</v>
      </c>
      <c r="G120" s="440">
        <v>1672.5333333333335</v>
      </c>
      <c r="H120" s="440">
        <v>1713.5333333333335</v>
      </c>
      <c r="I120" s="440">
        <v>1725.9166666666667</v>
      </c>
      <c r="J120" s="440">
        <v>1734.0333333333335</v>
      </c>
      <c r="K120" s="439">
        <v>1717.8</v>
      </c>
      <c r="L120" s="439">
        <v>1697.3</v>
      </c>
      <c r="M120" s="439">
        <v>2.8425600000000002</v>
      </c>
    </row>
    <row r="121" spans="1:13">
      <c r="A121" s="245">
        <v>111</v>
      </c>
      <c r="B121" s="442" t="s">
        <v>85</v>
      </c>
      <c r="C121" s="439">
        <v>686.05</v>
      </c>
      <c r="D121" s="440">
        <v>688.85</v>
      </c>
      <c r="E121" s="440">
        <v>678.65000000000009</v>
      </c>
      <c r="F121" s="440">
        <v>671.25000000000011</v>
      </c>
      <c r="G121" s="440">
        <v>661.05000000000018</v>
      </c>
      <c r="H121" s="440">
        <v>696.25</v>
      </c>
      <c r="I121" s="440">
        <v>706.45</v>
      </c>
      <c r="J121" s="440">
        <v>713.84999999999991</v>
      </c>
      <c r="K121" s="439">
        <v>699.05</v>
      </c>
      <c r="L121" s="439">
        <v>681.45</v>
      </c>
      <c r="M121" s="439">
        <v>21.542020000000001</v>
      </c>
    </row>
    <row r="122" spans="1:13">
      <c r="A122" s="245">
        <v>112</v>
      </c>
      <c r="B122" s="442" t="s">
        <v>232</v>
      </c>
      <c r="C122" s="439">
        <v>849.55</v>
      </c>
      <c r="D122" s="440">
        <v>852.11666666666667</v>
      </c>
      <c r="E122" s="440">
        <v>842.43333333333339</v>
      </c>
      <c r="F122" s="440">
        <v>835.31666666666672</v>
      </c>
      <c r="G122" s="440">
        <v>825.63333333333344</v>
      </c>
      <c r="H122" s="440">
        <v>859.23333333333335</v>
      </c>
      <c r="I122" s="440">
        <v>868.91666666666652</v>
      </c>
      <c r="J122" s="440">
        <v>876.0333333333333</v>
      </c>
      <c r="K122" s="439">
        <v>861.8</v>
      </c>
      <c r="L122" s="439">
        <v>845</v>
      </c>
      <c r="M122" s="439">
        <v>1.49017</v>
      </c>
    </row>
    <row r="123" spans="1:13">
      <c r="A123" s="245">
        <v>113</v>
      </c>
      <c r="B123" s="442" t="s">
        <v>337</v>
      </c>
      <c r="C123" s="439">
        <v>722.6</v>
      </c>
      <c r="D123" s="440">
        <v>727.61666666666667</v>
      </c>
      <c r="E123" s="440">
        <v>707.33333333333337</v>
      </c>
      <c r="F123" s="440">
        <v>692.06666666666672</v>
      </c>
      <c r="G123" s="440">
        <v>671.78333333333342</v>
      </c>
      <c r="H123" s="440">
        <v>742.88333333333333</v>
      </c>
      <c r="I123" s="440">
        <v>763.16666666666663</v>
      </c>
      <c r="J123" s="440">
        <v>778.43333333333328</v>
      </c>
      <c r="K123" s="439">
        <v>747.9</v>
      </c>
      <c r="L123" s="439">
        <v>712.35</v>
      </c>
      <c r="M123" s="439">
        <v>3.27888</v>
      </c>
    </row>
    <row r="124" spans="1:13">
      <c r="A124" s="245">
        <v>114</v>
      </c>
      <c r="B124" s="442" t="s">
        <v>233</v>
      </c>
      <c r="C124" s="439">
        <v>430</v>
      </c>
      <c r="D124" s="440">
        <v>428.13333333333338</v>
      </c>
      <c r="E124" s="440">
        <v>421.86666666666679</v>
      </c>
      <c r="F124" s="440">
        <v>413.73333333333341</v>
      </c>
      <c r="G124" s="440">
        <v>407.46666666666681</v>
      </c>
      <c r="H124" s="440">
        <v>436.26666666666677</v>
      </c>
      <c r="I124" s="440">
        <v>442.5333333333333</v>
      </c>
      <c r="J124" s="440">
        <v>450.66666666666674</v>
      </c>
      <c r="K124" s="439">
        <v>434.4</v>
      </c>
      <c r="L124" s="439">
        <v>420</v>
      </c>
      <c r="M124" s="439">
        <v>12.202680000000001</v>
      </c>
    </row>
    <row r="125" spans="1:13">
      <c r="A125" s="245">
        <v>115</v>
      </c>
      <c r="B125" s="442" t="s">
        <v>86</v>
      </c>
      <c r="C125" s="439">
        <v>833.1</v>
      </c>
      <c r="D125" s="440">
        <v>835.73333333333323</v>
      </c>
      <c r="E125" s="440">
        <v>827.56666666666649</v>
      </c>
      <c r="F125" s="440">
        <v>822.0333333333333</v>
      </c>
      <c r="G125" s="440">
        <v>813.86666666666656</v>
      </c>
      <c r="H125" s="440">
        <v>841.26666666666642</v>
      </c>
      <c r="I125" s="440">
        <v>849.43333333333317</v>
      </c>
      <c r="J125" s="440">
        <v>854.96666666666636</v>
      </c>
      <c r="K125" s="439">
        <v>843.9</v>
      </c>
      <c r="L125" s="439">
        <v>830.2</v>
      </c>
      <c r="M125" s="439">
        <v>11.298959999999999</v>
      </c>
    </row>
    <row r="126" spans="1:13">
      <c r="A126" s="245">
        <v>116</v>
      </c>
      <c r="B126" s="442" t="s">
        <v>338</v>
      </c>
      <c r="C126" s="439">
        <v>818.2</v>
      </c>
      <c r="D126" s="440">
        <v>817.51666666666677</v>
      </c>
      <c r="E126" s="440">
        <v>813.03333333333353</v>
      </c>
      <c r="F126" s="440">
        <v>807.86666666666679</v>
      </c>
      <c r="G126" s="440">
        <v>803.38333333333355</v>
      </c>
      <c r="H126" s="440">
        <v>822.68333333333351</v>
      </c>
      <c r="I126" s="440">
        <v>827.16666666666686</v>
      </c>
      <c r="J126" s="440">
        <v>832.33333333333348</v>
      </c>
      <c r="K126" s="439">
        <v>822</v>
      </c>
      <c r="L126" s="439">
        <v>812.35</v>
      </c>
      <c r="M126" s="439">
        <v>0.78408</v>
      </c>
    </row>
    <row r="127" spans="1:13">
      <c r="A127" s="245">
        <v>117</v>
      </c>
      <c r="B127" s="442" t="s">
        <v>339</v>
      </c>
      <c r="C127" s="439">
        <v>111.9</v>
      </c>
      <c r="D127" s="440">
        <v>113.5</v>
      </c>
      <c r="E127" s="440">
        <v>108.5</v>
      </c>
      <c r="F127" s="440">
        <v>105.1</v>
      </c>
      <c r="G127" s="440">
        <v>100.1</v>
      </c>
      <c r="H127" s="440">
        <v>116.9</v>
      </c>
      <c r="I127" s="440">
        <v>121.9</v>
      </c>
      <c r="J127" s="440">
        <v>125.30000000000001</v>
      </c>
      <c r="K127" s="439">
        <v>118.5</v>
      </c>
      <c r="L127" s="439">
        <v>110.1</v>
      </c>
      <c r="M127" s="439">
        <v>11.27511</v>
      </c>
    </row>
    <row r="128" spans="1:13">
      <c r="A128" s="245">
        <v>118</v>
      </c>
      <c r="B128" s="442" t="s">
        <v>340</v>
      </c>
      <c r="C128" s="439">
        <v>111.25</v>
      </c>
      <c r="D128" s="440">
        <v>109.60000000000001</v>
      </c>
      <c r="E128" s="440">
        <v>106.20000000000002</v>
      </c>
      <c r="F128" s="440">
        <v>101.15</v>
      </c>
      <c r="G128" s="440">
        <v>97.750000000000014</v>
      </c>
      <c r="H128" s="440">
        <v>114.65000000000002</v>
      </c>
      <c r="I128" s="440">
        <v>118.05000000000003</v>
      </c>
      <c r="J128" s="440">
        <v>123.10000000000002</v>
      </c>
      <c r="K128" s="439">
        <v>113</v>
      </c>
      <c r="L128" s="439">
        <v>104.55</v>
      </c>
      <c r="M128" s="439">
        <v>110.43226</v>
      </c>
    </row>
    <row r="129" spans="1:13">
      <c r="A129" s="245">
        <v>119</v>
      </c>
      <c r="B129" s="442" t="s">
        <v>341</v>
      </c>
      <c r="C129" s="439">
        <v>728.55</v>
      </c>
      <c r="D129" s="440">
        <v>728.0333333333333</v>
      </c>
      <c r="E129" s="440">
        <v>701.06666666666661</v>
      </c>
      <c r="F129" s="440">
        <v>673.58333333333326</v>
      </c>
      <c r="G129" s="440">
        <v>646.61666666666656</v>
      </c>
      <c r="H129" s="440">
        <v>755.51666666666665</v>
      </c>
      <c r="I129" s="440">
        <v>782.48333333333335</v>
      </c>
      <c r="J129" s="440">
        <v>809.9666666666667</v>
      </c>
      <c r="K129" s="439">
        <v>755</v>
      </c>
      <c r="L129" s="439">
        <v>700.55</v>
      </c>
      <c r="M129" s="439">
        <v>1.00749</v>
      </c>
    </row>
    <row r="130" spans="1:13">
      <c r="A130" s="245">
        <v>120</v>
      </c>
      <c r="B130" s="442" t="s">
        <v>92</v>
      </c>
      <c r="C130" s="439">
        <v>310.05</v>
      </c>
      <c r="D130" s="440">
        <v>311.90000000000003</v>
      </c>
      <c r="E130" s="440">
        <v>307.20000000000005</v>
      </c>
      <c r="F130" s="440">
        <v>304.35000000000002</v>
      </c>
      <c r="G130" s="440">
        <v>299.65000000000003</v>
      </c>
      <c r="H130" s="440">
        <v>314.75000000000006</v>
      </c>
      <c r="I130" s="440">
        <v>319.45</v>
      </c>
      <c r="J130" s="440">
        <v>322.30000000000007</v>
      </c>
      <c r="K130" s="439">
        <v>316.60000000000002</v>
      </c>
      <c r="L130" s="439">
        <v>309.05</v>
      </c>
      <c r="M130" s="439">
        <v>117.48668000000001</v>
      </c>
    </row>
    <row r="131" spans="1:13">
      <c r="A131" s="245">
        <v>121</v>
      </c>
      <c r="B131" s="442" t="s">
        <v>87</v>
      </c>
      <c r="C131" s="439">
        <v>565.20000000000005</v>
      </c>
      <c r="D131" s="440">
        <v>563.70000000000005</v>
      </c>
      <c r="E131" s="440">
        <v>561.20000000000005</v>
      </c>
      <c r="F131" s="440">
        <v>557.20000000000005</v>
      </c>
      <c r="G131" s="440">
        <v>554.70000000000005</v>
      </c>
      <c r="H131" s="440">
        <v>567.70000000000005</v>
      </c>
      <c r="I131" s="440">
        <v>570.20000000000005</v>
      </c>
      <c r="J131" s="440">
        <v>574.20000000000005</v>
      </c>
      <c r="K131" s="439">
        <v>566.20000000000005</v>
      </c>
      <c r="L131" s="439">
        <v>559.70000000000005</v>
      </c>
      <c r="M131" s="439">
        <v>10.365629999999999</v>
      </c>
    </row>
    <row r="132" spans="1:13">
      <c r="A132" s="245">
        <v>122</v>
      </c>
      <c r="B132" s="442" t="s">
        <v>234</v>
      </c>
      <c r="C132" s="439">
        <v>1786.5</v>
      </c>
      <c r="D132" s="440">
        <v>1793.2833333333335</v>
      </c>
      <c r="E132" s="440">
        <v>1771.616666666667</v>
      </c>
      <c r="F132" s="440">
        <v>1756.7333333333336</v>
      </c>
      <c r="G132" s="440">
        <v>1735.0666666666671</v>
      </c>
      <c r="H132" s="440">
        <v>1808.166666666667</v>
      </c>
      <c r="I132" s="440">
        <v>1829.8333333333335</v>
      </c>
      <c r="J132" s="440">
        <v>1844.7166666666669</v>
      </c>
      <c r="K132" s="439">
        <v>1814.95</v>
      </c>
      <c r="L132" s="439">
        <v>1778.4</v>
      </c>
      <c r="M132" s="439">
        <v>0.26547999999999999</v>
      </c>
    </row>
    <row r="133" spans="1:13">
      <c r="A133" s="245">
        <v>123</v>
      </c>
      <c r="B133" s="442" t="s">
        <v>342</v>
      </c>
      <c r="C133" s="439">
        <v>1791.8</v>
      </c>
      <c r="D133" s="440">
        <v>1800.6166666666668</v>
      </c>
      <c r="E133" s="440">
        <v>1777.7333333333336</v>
      </c>
      <c r="F133" s="440">
        <v>1763.6666666666667</v>
      </c>
      <c r="G133" s="440">
        <v>1740.7833333333335</v>
      </c>
      <c r="H133" s="440">
        <v>1814.6833333333336</v>
      </c>
      <c r="I133" s="440">
        <v>1837.5666666666668</v>
      </c>
      <c r="J133" s="440">
        <v>1851.6333333333337</v>
      </c>
      <c r="K133" s="439">
        <v>1823.5</v>
      </c>
      <c r="L133" s="439">
        <v>1786.55</v>
      </c>
      <c r="M133" s="439">
        <v>8.1335899999999999</v>
      </c>
    </row>
    <row r="134" spans="1:13">
      <c r="A134" s="245">
        <v>124</v>
      </c>
      <c r="B134" s="442" t="s">
        <v>343</v>
      </c>
      <c r="C134" s="439">
        <v>183.55</v>
      </c>
      <c r="D134" s="440">
        <v>183.36666666666667</v>
      </c>
      <c r="E134" s="440">
        <v>181.18333333333334</v>
      </c>
      <c r="F134" s="440">
        <v>178.81666666666666</v>
      </c>
      <c r="G134" s="440">
        <v>176.63333333333333</v>
      </c>
      <c r="H134" s="440">
        <v>185.73333333333335</v>
      </c>
      <c r="I134" s="440">
        <v>187.91666666666669</v>
      </c>
      <c r="J134" s="440">
        <v>190.28333333333336</v>
      </c>
      <c r="K134" s="439">
        <v>185.55</v>
      </c>
      <c r="L134" s="439">
        <v>181</v>
      </c>
      <c r="M134" s="439">
        <v>12.322710000000001</v>
      </c>
    </row>
    <row r="135" spans="1:13">
      <c r="A135" s="245">
        <v>125</v>
      </c>
      <c r="B135" s="442" t="s">
        <v>828</v>
      </c>
      <c r="C135" s="439">
        <v>201.5</v>
      </c>
      <c r="D135" s="440">
        <v>202.61666666666667</v>
      </c>
      <c r="E135" s="440">
        <v>197.53333333333336</v>
      </c>
      <c r="F135" s="440">
        <v>193.56666666666669</v>
      </c>
      <c r="G135" s="440">
        <v>188.48333333333338</v>
      </c>
      <c r="H135" s="440">
        <v>206.58333333333334</v>
      </c>
      <c r="I135" s="440">
        <v>211.66666666666666</v>
      </c>
      <c r="J135" s="440">
        <v>215.63333333333333</v>
      </c>
      <c r="K135" s="439">
        <v>207.7</v>
      </c>
      <c r="L135" s="439">
        <v>198.65</v>
      </c>
      <c r="M135" s="439">
        <v>10.37984</v>
      </c>
    </row>
    <row r="136" spans="1:13">
      <c r="A136" s="245">
        <v>126</v>
      </c>
      <c r="B136" s="442" t="s">
        <v>740</v>
      </c>
      <c r="C136" s="439">
        <v>957.4</v>
      </c>
      <c r="D136" s="440">
        <v>951.30000000000007</v>
      </c>
      <c r="E136" s="440">
        <v>938.60000000000014</v>
      </c>
      <c r="F136" s="440">
        <v>919.80000000000007</v>
      </c>
      <c r="G136" s="440">
        <v>907.10000000000014</v>
      </c>
      <c r="H136" s="440">
        <v>970.10000000000014</v>
      </c>
      <c r="I136" s="440">
        <v>982.80000000000018</v>
      </c>
      <c r="J136" s="440">
        <v>1001.6000000000001</v>
      </c>
      <c r="K136" s="439">
        <v>964</v>
      </c>
      <c r="L136" s="439">
        <v>932.5</v>
      </c>
      <c r="M136" s="439">
        <v>2.7958400000000001</v>
      </c>
    </row>
    <row r="137" spans="1:13">
      <c r="A137" s="245">
        <v>127</v>
      </c>
      <c r="B137" s="442" t="s">
        <v>345</v>
      </c>
      <c r="C137" s="439">
        <v>566.95000000000005</v>
      </c>
      <c r="D137" s="440">
        <v>568.45000000000005</v>
      </c>
      <c r="E137" s="440">
        <v>561.55000000000007</v>
      </c>
      <c r="F137" s="440">
        <v>556.15</v>
      </c>
      <c r="G137" s="440">
        <v>549.25</v>
      </c>
      <c r="H137" s="440">
        <v>573.85000000000014</v>
      </c>
      <c r="I137" s="440">
        <v>580.75000000000023</v>
      </c>
      <c r="J137" s="440">
        <v>586.1500000000002</v>
      </c>
      <c r="K137" s="439">
        <v>575.35</v>
      </c>
      <c r="L137" s="439">
        <v>563.04999999999995</v>
      </c>
      <c r="M137" s="439">
        <v>3.69936</v>
      </c>
    </row>
    <row r="138" spans="1:13">
      <c r="A138" s="245">
        <v>128</v>
      </c>
      <c r="B138" s="442" t="s">
        <v>89</v>
      </c>
      <c r="C138" s="439">
        <v>15.5</v>
      </c>
      <c r="D138" s="440">
        <v>15.616666666666667</v>
      </c>
      <c r="E138" s="440">
        <v>15.233333333333334</v>
      </c>
      <c r="F138" s="440">
        <v>14.966666666666667</v>
      </c>
      <c r="G138" s="440">
        <v>14.583333333333334</v>
      </c>
      <c r="H138" s="440">
        <v>15.883333333333335</v>
      </c>
      <c r="I138" s="440">
        <v>16.266666666666666</v>
      </c>
      <c r="J138" s="440">
        <v>16.533333333333335</v>
      </c>
      <c r="K138" s="439">
        <v>16</v>
      </c>
      <c r="L138" s="439">
        <v>15.35</v>
      </c>
      <c r="M138" s="439">
        <v>79.833410000000001</v>
      </c>
    </row>
    <row r="139" spans="1:13">
      <c r="A139" s="245">
        <v>129</v>
      </c>
      <c r="B139" s="442" t="s">
        <v>346</v>
      </c>
      <c r="C139" s="439">
        <v>213.6</v>
      </c>
      <c r="D139" s="440">
        <v>213.58333333333334</v>
      </c>
      <c r="E139" s="440">
        <v>209.01666666666668</v>
      </c>
      <c r="F139" s="440">
        <v>204.43333333333334</v>
      </c>
      <c r="G139" s="440">
        <v>199.86666666666667</v>
      </c>
      <c r="H139" s="440">
        <v>218.16666666666669</v>
      </c>
      <c r="I139" s="440">
        <v>222.73333333333335</v>
      </c>
      <c r="J139" s="440">
        <v>227.31666666666669</v>
      </c>
      <c r="K139" s="439">
        <v>218.15</v>
      </c>
      <c r="L139" s="439">
        <v>209</v>
      </c>
      <c r="M139" s="439">
        <v>4.5104100000000003</v>
      </c>
    </row>
    <row r="140" spans="1:13">
      <c r="A140" s="245">
        <v>130</v>
      </c>
      <c r="B140" s="442" t="s">
        <v>90</v>
      </c>
      <c r="C140" s="439">
        <v>4334.5</v>
      </c>
      <c r="D140" s="440">
        <v>4352.166666666667</v>
      </c>
      <c r="E140" s="440">
        <v>4307.3333333333339</v>
      </c>
      <c r="F140" s="440">
        <v>4280.166666666667</v>
      </c>
      <c r="G140" s="440">
        <v>4235.3333333333339</v>
      </c>
      <c r="H140" s="440">
        <v>4379.3333333333339</v>
      </c>
      <c r="I140" s="440">
        <v>4424.1666666666679</v>
      </c>
      <c r="J140" s="440">
        <v>4451.3333333333339</v>
      </c>
      <c r="K140" s="439">
        <v>4397</v>
      </c>
      <c r="L140" s="439">
        <v>4325</v>
      </c>
      <c r="M140" s="439">
        <v>5.7441300000000002</v>
      </c>
    </row>
    <row r="141" spans="1:13">
      <c r="A141" s="245">
        <v>131</v>
      </c>
      <c r="B141" s="442" t="s">
        <v>347</v>
      </c>
      <c r="C141" s="439">
        <v>4189.5</v>
      </c>
      <c r="D141" s="440">
        <v>4188.6166666666668</v>
      </c>
      <c r="E141" s="440">
        <v>4142.2333333333336</v>
      </c>
      <c r="F141" s="440">
        <v>4094.9666666666672</v>
      </c>
      <c r="G141" s="440">
        <v>4048.5833333333339</v>
      </c>
      <c r="H141" s="440">
        <v>4235.8833333333332</v>
      </c>
      <c r="I141" s="440">
        <v>4282.2666666666664</v>
      </c>
      <c r="J141" s="440">
        <v>4329.5333333333328</v>
      </c>
      <c r="K141" s="439">
        <v>4235</v>
      </c>
      <c r="L141" s="439">
        <v>4141.3500000000004</v>
      </c>
      <c r="M141" s="439">
        <v>1.3304400000000001</v>
      </c>
    </row>
    <row r="142" spans="1:13">
      <c r="A142" s="245">
        <v>132</v>
      </c>
      <c r="B142" s="442" t="s">
        <v>348</v>
      </c>
      <c r="C142" s="439">
        <v>3214.65</v>
      </c>
      <c r="D142" s="440">
        <v>3198.5499999999997</v>
      </c>
      <c r="E142" s="440">
        <v>3155.0999999999995</v>
      </c>
      <c r="F142" s="440">
        <v>3095.5499999999997</v>
      </c>
      <c r="G142" s="440">
        <v>3052.0999999999995</v>
      </c>
      <c r="H142" s="440">
        <v>3258.0999999999995</v>
      </c>
      <c r="I142" s="440">
        <v>3301.5499999999993</v>
      </c>
      <c r="J142" s="440">
        <v>3361.0999999999995</v>
      </c>
      <c r="K142" s="439">
        <v>3242</v>
      </c>
      <c r="L142" s="439">
        <v>3139</v>
      </c>
      <c r="M142" s="439">
        <v>4.02339</v>
      </c>
    </row>
    <row r="143" spans="1:13">
      <c r="A143" s="245">
        <v>133</v>
      </c>
      <c r="B143" s="442" t="s">
        <v>93</v>
      </c>
      <c r="C143" s="439">
        <v>5453</v>
      </c>
      <c r="D143" s="440">
        <v>5410.4833333333336</v>
      </c>
      <c r="E143" s="440">
        <v>5331.0666666666675</v>
      </c>
      <c r="F143" s="440">
        <v>5209.1333333333341</v>
      </c>
      <c r="G143" s="440">
        <v>5129.7166666666681</v>
      </c>
      <c r="H143" s="440">
        <v>5532.416666666667</v>
      </c>
      <c r="I143" s="440">
        <v>5611.833333333333</v>
      </c>
      <c r="J143" s="440">
        <v>5733.7666666666664</v>
      </c>
      <c r="K143" s="439">
        <v>5489.9</v>
      </c>
      <c r="L143" s="439">
        <v>5288.55</v>
      </c>
      <c r="M143" s="439">
        <v>14.55484</v>
      </c>
    </row>
    <row r="144" spans="1:13">
      <c r="A144" s="245">
        <v>134</v>
      </c>
      <c r="B144" s="442" t="s">
        <v>349</v>
      </c>
      <c r="C144" s="439">
        <v>440.25</v>
      </c>
      <c r="D144" s="440">
        <v>440.83333333333331</v>
      </c>
      <c r="E144" s="440">
        <v>433.66666666666663</v>
      </c>
      <c r="F144" s="440">
        <v>427.08333333333331</v>
      </c>
      <c r="G144" s="440">
        <v>419.91666666666663</v>
      </c>
      <c r="H144" s="440">
        <v>447.41666666666663</v>
      </c>
      <c r="I144" s="440">
        <v>454.58333333333326</v>
      </c>
      <c r="J144" s="440">
        <v>461.16666666666663</v>
      </c>
      <c r="K144" s="439">
        <v>448</v>
      </c>
      <c r="L144" s="439">
        <v>434.25</v>
      </c>
      <c r="M144" s="439">
        <v>6.5095200000000002</v>
      </c>
    </row>
    <row r="145" spans="1:13">
      <c r="A145" s="245">
        <v>135</v>
      </c>
      <c r="B145" s="442" t="s">
        <v>350</v>
      </c>
      <c r="C145" s="439">
        <v>114.85</v>
      </c>
      <c r="D145" s="440">
        <v>115.85000000000001</v>
      </c>
      <c r="E145" s="440">
        <v>113.30000000000001</v>
      </c>
      <c r="F145" s="440">
        <v>111.75</v>
      </c>
      <c r="G145" s="440">
        <v>109.2</v>
      </c>
      <c r="H145" s="440">
        <v>117.40000000000002</v>
      </c>
      <c r="I145" s="440">
        <v>119.95</v>
      </c>
      <c r="J145" s="440">
        <v>121.50000000000003</v>
      </c>
      <c r="K145" s="439">
        <v>118.4</v>
      </c>
      <c r="L145" s="439">
        <v>114.3</v>
      </c>
      <c r="M145" s="439">
        <v>4.9498300000000004</v>
      </c>
    </row>
    <row r="146" spans="1:13">
      <c r="A146" s="245">
        <v>136</v>
      </c>
      <c r="B146" s="442" t="s">
        <v>829</v>
      </c>
      <c r="C146" s="439">
        <v>253.35</v>
      </c>
      <c r="D146" s="440">
        <v>255.45000000000002</v>
      </c>
      <c r="E146" s="440">
        <v>248.90000000000003</v>
      </c>
      <c r="F146" s="440">
        <v>244.45000000000002</v>
      </c>
      <c r="G146" s="440">
        <v>237.90000000000003</v>
      </c>
      <c r="H146" s="440">
        <v>259.90000000000003</v>
      </c>
      <c r="I146" s="440">
        <v>266.45000000000005</v>
      </c>
      <c r="J146" s="440">
        <v>270.90000000000003</v>
      </c>
      <c r="K146" s="439">
        <v>262</v>
      </c>
      <c r="L146" s="439">
        <v>251</v>
      </c>
      <c r="M146" s="439">
        <v>4.2041300000000001</v>
      </c>
    </row>
    <row r="147" spans="1:13">
      <c r="A147" s="245">
        <v>137</v>
      </c>
      <c r="B147" s="442" t="s">
        <v>742</v>
      </c>
      <c r="C147" s="439">
        <v>1796</v>
      </c>
      <c r="D147" s="440">
        <v>1809</v>
      </c>
      <c r="E147" s="440">
        <v>1774</v>
      </c>
      <c r="F147" s="440">
        <v>1752</v>
      </c>
      <c r="G147" s="440">
        <v>1717</v>
      </c>
      <c r="H147" s="440">
        <v>1831</v>
      </c>
      <c r="I147" s="440">
        <v>1866</v>
      </c>
      <c r="J147" s="440">
        <v>1888</v>
      </c>
      <c r="K147" s="439">
        <v>1844</v>
      </c>
      <c r="L147" s="439">
        <v>1787</v>
      </c>
      <c r="M147" s="439">
        <v>0.21349000000000001</v>
      </c>
    </row>
    <row r="148" spans="1:13">
      <c r="A148" s="245">
        <v>138</v>
      </c>
      <c r="B148" s="442" t="s">
        <v>235</v>
      </c>
      <c r="C148" s="439">
        <v>72.599999999999994</v>
      </c>
      <c r="D148" s="440">
        <v>73.416666666666657</v>
      </c>
      <c r="E148" s="440">
        <v>70.783333333333317</v>
      </c>
      <c r="F148" s="440">
        <v>68.966666666666654</v>
      </c>
      <c r="G148" s="440">
        <v>66.333333333333314</v>
      </c>
      <c r="H148" s="440">
        <v>75.23333333333332</v>
      </c>
      <c r="I148" s="440">
        <v>77.866666666666646</v>
      </c>
      <c r="J148" s="440">
        <v>79.683333333333323</v>
      </c>
      <c r="K148" s="439">
        <v>76.05</v>
      </c>
      <c r="L148" s="439">
        <v>71.599999999999994</v>
      </c>
      <c r="M148" s="439">
        <v>33.165300000000002</v>
      </c>
    </row>
    <row r="149" spans="1:13">
      <c r="A149" s="245">
        <v>139</v>
      </c>
      <c r="B149" s="442" t="s">
        <v>94</v>
      </c>
      <c r="C149" s="439">
        <v>2746.4</v>
      </c>
      <c r="D149" s="440">
        <v>2736.6000000000004</v>
      </c>
      <c r="E149" s="440">
        <v>2720.6500000000005</v>
      </c>
      <c r="F149" s="440">
        <v>2694.9</v>
      </c>
      <c r="G149" s="440">
        <v>2678.9500000000003</v>
      </c>
      <c r="H149" s="440">
        <v>2762.3500000000008</v>
      </c>
      <c r="I149" s="440">
        <v>2778.3000000000006</v>
      </c>
      <c r="J149" s="440">
        <v>2804.0500000000011</v>
      </c>
      <c r="K149" s="439">
        <v>2752.55</v>
      </c>
      <c r="L149" s="439">
        <v>2710.85</v>
      </c>
      <c r="M149" s="439">
        <v>5.9666899999999998</v>
      </c>
    </row>
    <row r="150" spans="1:13">
      <c r="A150" s="245">
        <v>140</v>
      </c>
      <c r="B150" s="442" t="s">
        <v>351</v>
      </c>
      <c r="C150" s="439">
        <v>214.5</v>
      </c>
      <c r="D150" s="440">
        <v>215.29999999999998</v>
      </c>
      <c r="E150" s="440">
        <v>213.19999999999996</v>
      </c>
      <c r="F150" s="440">
        <v>211.89999999999998</v>
      </c>
      <c r="G150" s="440">
        <v>209.79999999999995</v>
      </c>
      <c r="H150" s="440">
        <v>216.59999999999997</v>
      </c>
      <c r="I150" s="440">
        <v>218.7</v>
      </c>
      <c r="J150" s="440">
        <v>219.99999999999997</v>
      </c>
      <c r="K150" s="439">
        <v>217.4</v>
      </c>
      <c r="L150" s="439">
        <v>214</v>
      </c>
      <c r="M150" s="439">
        <v>0.68532999999999999</v>
      </c>
    </row>
    <row r="151" spans="1:13">
      <c r="A151" s="245">
        <v>141</v>
      </c>
      <c r="B151" s="442" t="s">
        <v>236</v>
      </c>
      <c r="C151" s="439">
        <v>543.1</v>
      </c>
      <c r="D151" s="440">
        <v>548.94999999999993</v>
      </c>
      <c r="E151" s="440">
        <v>533.14999999999986</v>
      </c>
      <c r="F151" s="440">
        <v>523.19999999999993</v>
      </c>
      <c r="G151" s="440">
        <v>507.39999999999986</v>
      </c>
      <c r="H151" s="440">
        <v>558.89999999999986</v>
      </c>
      <c r="I151" s="440">
        <v>574.69999999999982</v>
      </c>
      <c r="J151" s="440">
        <v>584.64999999999986</v>
      </c>
      <c r="K151" s="439">
        <v>564.75</v>
      </c>
      <c r="L151" s="439">
        <v>539</v>
      </c>
      <c r="M151" s="439">
        <v>2.95085</v>
      </c>
    </row>
    <row r="152" spans="1:13">
      <c r="A152" s="245">
        <v>142</v>
      </c>
      <c r="B152" s="442" t="s">
        <v>237</v>
      </c>
      <c r="C152" s="439">
        <v>1497.25</v>
      </c>
      <c r="D152" s="440">
        <v>1493.4166666666667</v>
      </c>
      <c r="E152" s="440">
        <v>1481.8333333333335</v>
      </c>
      <c r="F152" s="440">
        <v>1466.4166666666667</v>
      </c>
      <c r="G152" s="440">
        <v>1454.8333333333335</v>
      </c>
      <c r="H152" s="440">
        <v>1508.8333333333335</v>
      </c>
      <c r="I152" s="440">
        <v>1520.416666666667</v>
      </c>
      <c r="J152" s="440">
        <v>1535.8333333333335</v>
      </c>
      <c r="K152" s="439">
        <v>1505</v>
      </c>
      <c r="L152" s="439">
        <v>1478</v>
      </c>
      <c r="M152" s="439">
        <v>0.35639999999999999</v>
      </c>
    </row>
    <row r="153" spans="1:13">
      <c r="A153" s="245">
        <v>143</v>
      </c>
      <c r="B153" s="442" t="s">
        <v>238</v>
      </c>
      <c r="C153" s="439">
        <v>83.9</v>
      </c>
      <c r="D153" s="440">
        <v>84.350000000000009</v>
      </c>
      <c r="E153" s="440">
        <v>83.250000000000014</v>
      </c>
      <c r="F153" s="440">
        <v>82.600000000000009</v>
      </c>
      <c r="G153" s="440">
        <v>81.500000000000014</v>
      </c>
      <c r="H153" s="440">
        <v>85.000000000000014</v>
      </c>
      <c r="I153" s="440">
        <v>86.100000000000009</v>
      </c>
      <c r="J153" s="440">
        <v>86.750000000000014</v>
      </c>
      <c r="K153" s="439">
        <v>85.45</v>
      </c>
      <c r="L153" s="439">
        <v>83.7</v>
      </c>
      <c r="M153" s="439">
        <v>28.244620000000001</v>
      </c>
    </row>
    <row r="154" spans="1:13">
      <c r="A154" s="245">
        <v>144</v>
      </c>
      <c r="B154" s="442" t="s">
        <v>95</v>
      </c>
      <c r="C154" s="439">
        <v>94.5</v>
      </c>
      <c r="D154" s="440">
        <v>95.066666666666663</v>
      </c>
      <c r="E154" s="440">
        <v>93.433333333333323</v>
      </c>
      <c r="F154" s="440">
        <v>92.36666666666666</v>
      </c>
      <c r="G154" s="440">
        <v>90.73333333333332</v>
      </c>
      <c r="H154" s="440">
        <v>96.133333333333326</v>
      </c>
      <c r="I154" s="440">
        <v>97.766666666666652</v>
      </c>
      <c r="J154" s="440">
        <v>98.833333333333329</v>
      </c>
      <c r="K154" s="439">
        <v>96.7</v>
      </c>
      <c r="L154" s="439">
        <v>94</v>
      </c>
      <c r="M154" s="439">
        <v>10.40958</v>
      </c>
    </row>
    <row r="155" spans="1:13">
      <c r="A155" s="245">
        <v>145</v>
      </c>
      <c r="B155" s="442" t="s">
        <v>352</v>
      </c>
      <c r="C155" s="439">
        <v>705.45</v>
      </c>
      <c r="D155" s="440">
        <v>706.7166666666667</v>
      </c>
      <c r="E155" s="440">
        <v>701.73333333333335</v>
      </c>
      <c r="F155" s="440">
        <v>698.01666666666665</v>
      </c>
      <c r="G155" s="440">
        <v>693.0333333333333</v>
      </c>
      <c r="H155" s="440">
        <v>710.43333333333339</v>
      </c>
      <c r="I155" s="440">
        <v>715.41666666666674</v>
      </c>
      <c r="J155" s="440">
        <v>719.13333333333344</v>
      </c>
      <c r="K155" s="439">
        <v>711.7</v>
      </c>
      <c r="L155" s="439">
        <v>703</v>
      </c>
      <c r="M155" s="439">
        <v>1.36513</v>
      </c>
    </row>
    <row r="156" spans="1:13">
      <c r="A156" s="245">
        <v>146</v>
      </c>
      <c r="B156" s="442" t="s">
        <v>96</v>
      </c>
      <c r="C156" s="439">
        <v>1218.9000000000001</v>
      </c>
      <c r="D156" s="440">
        <v>1218.1333333333334</v>
      </c>
      <c r="E156" s="440">
        <v>1202.7666666666669</v>
      </c>
      <c r="F156" s="440">
        <v>1186.6333333333334</v>
      </c>
      <c r="G156" s="440">
        <v>1171.2666666666669</v>
      </c>
      <c r="H156" s="440">
        <v>1234.2666666666669</v>
      </c>
      <c r="I156" s="440">
        <v>1249.6333333333332</v>
      </c>
      <c r="J156" s="440">
        <v>1265.7666666666669</v>
      </c>
      <c r="K156" s="439">
        <v>1233.5</v>
      </c>
      <c r="L156" s="439">
        <v>1202</v>
      </c>
      <c r="M156" s="439">
        <v>24.106380000000001</v>
      </c>
    </row>
    <row r="157" spans="1:13">
      <c r="A157" s="245">
        <v>147</v>
      </c>
      <c r="B157" s="442" t="s">
        <v>97</v>
      </c>
      <c r="C157" s="439">
        <v>191.55</v>
      </c>
      <c r="D157" s="440">
        <v>192.15</v>
      </c>
      <c r="E157" s="440">
        <v>189.85000000000002</v>
      </c>
      <c r="F157" s="440">
        <v>188.15</v>
      </c>
      <c r="G157" s="440">
        <v>185.85000000000002</v>
      </c>
      <c r="H157" s="440">
        <v>193.85000000000002</v>
      </c>
      <c r="I157" s="440">
        <v>196.15000000000003</v>
      </c>
      <c r="J157" s="440">
        <v>197.85000000000002</v>
      </c>
      <c r="K157" s="439">
        <v>194.45</v>
      </c>
      <c r="L157" s="439">
        <v>190.45</v>
      </c>
      <c r="M157" s="439">
        <v>25.526949999999999</v>
      </c>
    </row>
    <row r="158" spans="1:13">
      <c r="A158" s="245">
        <v>148</v>
      </c>
      <c r="B158" s="442" t="s">
        <v>354</v>
      </c>
      <c r="C158" s="439">
        <v>337.5</v>
      </c>
      <c r="D158" s="440">
        <v>337.56666666666666</v>
      </c>
      <c r="E158" s="440">
        <v>335.2833333333333</v>
      </c>
      <c r="F158" s="440">
        <v>333.06666666666666</v>
      </c>
      <c r="G158" s="440">
        <v>330.7833333333333</v>
      </c>
      <c r="H158" s="440">
        <v>339.7833333333333</v>
      </c>
      <c r="I158" s="440">
        <v>342.06666666666672</v>
      </c>
      <c r="J158" s="440">
        <v>344.2833333333333</v>
      </c>
      <c r="K158" s="439">
        <v>339.85</v>
      </c>
      <c r="L158" s="439">
        <v>335.35</v>
      </c>
      <c r="M158" s="439">
        <v>2.0777000000000001</v>
      </c>
    </row>
    <row r="159" spans="1:13">
      <c r="A159" s="245">
        <v>149</v>
      </c>
      <c r="B159" s="442" t="s">
        <v>98</v>
      </c>
      <c r="C159" s="439">
        <v>86.05</v>
      </c>
      <c r="D159" s="440">
        <v>86.333333333333329</v>
      </c>
      <c r="E159" s="440">
        <v>85.016666666666652</v>
      </c>
      <c r="F159" s="440">
        <v>83.98333333333332</v>
      </c>
      <c r="G159" s="440">
        <v>82.666666666666643</v>
      </c>
      <c r="H159" s="440">
        <v>87.36666666666666</v>
      </c>
      <c r="I159" s="440">
        <v>88.683333333333351</v>
      </c>
      <c r="J159" s="440">
        <v>89.716666666666669</v>
      </c>
      <c r="K159" s="439">
        <v>87.65</v>
      </c>
      <c r="L159" s="439">
        <v>85.3</v>
      </c>
      <c r="M159" s="439">
        <v>133.88255000000001</v>
      </c>
    </row>
    <row r="160" spans="1:13">
      <c r="A160" s="245">
        <v>150</v>
      </c>
      <c r="B160" s="442" t="s">
        <v>355</v>
      </c>
      <c r="C160" s="439">
        <v>2980.25</v>
      </c>
      <c r="D160" s="440">
        <v>2982.4166666666665</v>
      </c>
      <c r="E160" s="440">
        <v>2963.083333333333</v>
      </c>
      <c r="F160" s="440">
        <v>2945.9166666666665</v>
      </c>
      <c r="G160" s="440">
        <v>2926.583333333333</v>
      </c>
      <c r="H160" s="440">
        <v>2999.583333333333</v>
      </c>
      <c r="I160" s="440">
        <v>3018.9166666666661</v>
      </c>
      <c r="J160" s="440">
        <v>3036.083333333333</v>
      </c>
      <c r="K160" s="439">
        <v>3001.75</v>
      </c>
      <c r="L160" s="439">
        <v>2965.25</v>
      </c>
      <c r="M160" s="439">
        <v>0.22625000000000001</v>
      </c>
    </row>
    <row r="161" spans="1:13">
      <c r="A161" s="245">
        <v>151</v>
      </c>
      <c r="B161" s="442" t="s">
        <v>356</v>
      </c>
      <c r="C161" s="439">
        <v>501.05</v>
      </c>
      <c r="D161" s="440">
        <v>499.63333333333338</v>
      </c>
      <c r="E161" s="440">
        <v>491.41666666666674</v>
      </c>
      <c r="F161" s="440">
        <v>481.78333333333336</v>
      </c>
      <c r="G161" s="440">
        <v>473.56666666666672</v>
      </c>
      <c r="H161" s="440">
        <v>509.26666666666677</v>
      </c>
      <c r="I161" s="440">
        <v>517.48333333333335</v>
      </c>
      <c r="J161" s="440">
        <v>527.11666666666679</v>
      </c>
      <c r="K161" s="439">
        <v>507.85</v>
      </c>
      <c r="L161" s="439">
        <v>490</v>
      </c>
      <c r="M161" s="439">
        <v>3.9092899999999999</v>
      </c>
    </row>
    <row r="162" spans="1:13">
      <c r="A162" s="245">
        <v>152</v>
      </c>
      <c r="B162" s="442" t="s">
        <v>357</v>
      </c>
      <c r="C162" s="439">
        <v>171.85</v>
      </c>
      <c r="D162" s="440">
        <v>171.91666666666666</v>
      </c>
      <c r="E162" s="440">
        <v>170.0333333333333</v>
      </c>
      <c r="F162" s="440">
        <v>168.21666666666664</v>
      </c>
      <c r="G162" s="440">
        <v>166.33333333333329</v>
      </c>
      <c r="H162" s="440">
        <v>173.73333333333332</v>
      </c>
      <c r="I162" s="440">
        <v>175.6166666666667</v>
      </c>
      <c r="J162" s="440">
        <v>177.43333333333334</v>
      </c>
      <c r="K162" s="439">
        <v>173.8</v>
      </c>
      <c r="L162" s="439">
        <v>170.1</v>
      </c>
      <c r="M162" s="439">
        <v>2.98237</v>
      </c>
    </row>
    <row r="163" spans="1:13">
      <c r="A163" s="245">
        <v>153</v>
      </c>
      <c r="B163" s="442" t="s">
        <v>358</v>
      </c>
      <c r="C163" s="439">
        <v>163.1</v>
      </c>
      <c r="D163" s="440">
        <v>166.03333333333333</v>
      </c>
      <c r="E163" s="440">
        <v>158.66666666666666</v>
      </c>
      <c r="F163" s="440">
        <v>154.23333333333332</v>
      </c>
      <c r="G163" s="440">
        <v>146.86666666666665</v>
      </c>
      <c r="H163" s="440">
        <v>170.46666666666667</v>
      </c>
      <c r="I163" s="440">
        <v>177.83333333333334</v>
      </c>
      <c r="J163" s="440">
        <v>182.26666666666668</v>
      </c>
      <c r="K163" s="439">
        <v>173.4</v>
      </c>
      <c r="L163" s="439">
        <v>161.6</v>
      </c>
      <c r="M163" s="439">
        <v>61.925350000000002</v>
      </c>
    </row>
    <row r="164" spans="1:13">
      <c r="A164" s="245">
        <v>154</v>
      </c>
      <c r="B164" s="442" t="s">
        <v>359</v>
      </c>
      <c r="C164" s="439">
        <v>233</v>
      </c>
      <c r="D164" s="440">
        <v>233.15</v>
      </c>
      <c r="E164" s="440">
        <v>228.95000000000002</v>
      </c>
      <c r="F164" s="440">
        <v>224.9</v>
      </c>
      <c r="G164" s="440">
        <v>220.70000000000002</v>
      </c>
      <c r="H164" s="440">
        <v>237.20000000000002</v>
      </c>
      <c r="I164" s="440">
        <v>241.4</v>
      </c>
      <c r="J164" s="440">
        <v>245.45000000000002</v>
      </c>
      <c r="K164" s="439">
        <v>237.35</v>
      </c>
      <c r="L164" s="439">
        <v>229.1</v>
      </c>
      <c r="M164" s="439">
        <v>30.108239999999999</v>
      </c>
    </row>
    <row r="165" spans="1:13">
      <c r="A165" s="245">
        <v>155</v>
      </c>
      <c r="B165" s="442" t="s">
        <v>239</v>
      </c>
      <c r="C165" s="439">
        <v>10</v>
      </c>
      <c r="D165" s="440">
        <v>9.5666666666666682</v>
      </c>
      <c r="E165" s="440">
        <v>9.0333333333333368</v>
      </c>
      <c r="F165" s="440">
        <v>8.0666666666666682</v>
      </c>
      <c r="G165" s="440">
        <v>7.5333333333333368</v>
      </c>
      <c r="H165" s="440">
        <v>10.533333333333337</v>
      </c>
      <c r="I165" s="440">
        <v>11.066666666666668</v>
      </c>
      <c r="J165" s="440">
        <v>12.033333333333337</v>
      </c>
      <c r="K165" s="439">
        <v>10.1</v>
      </c>
      <c r="L165" s="439">
        <v>8.6</v>
      </c>
      <c r="M165" s="439">
        <v>1447.84961</v>
      </c>
    </row>
    <row r="166" spans="1:13">
      <c r="A166" s="245">
        <v>156</v>
      </c>
      <c r="B166" s="442" t="s">
        <v>240</v>
      </c>
      <c r="C166" s="439">
        <v>60.05</v>
      </c>
      <c r="D166" s="440">
        <v>58.25</v>
      </c>
      <c r="E166" s="440">
        <v>56.45</v>
      </c>
      <c r="F166" s="440">
        <v>52.85</v>
      </c>
      <c r="G166" s="440">
        <v>51.050000000000004</v>
      </c>
      <c r="H166" s="440">
        <v>61.85</v>
      </c>
      <c r="I166" s="440">
        <v>63.65</v>
      </c>
      <c r="J166" s="440">
        <v>67.25</v>
      </c>
      <c r="K166" s="439">
        <v>60.05</v>
      </c>
      <c r="L166" s="439">
        <v>54.65</v>
      </c>
      <c r="M166" s="439">
        <v>116.78211</v>
      </c>
    </row>
    <row r="167" spans="1:13">
      <c r="A167" s="245">
        <v>157</v>
      </c>
      <c r="B167" s="442" t="s">
        <v>99</v>
      </c>
      <c r="C167" s="439">
        <v>163.75</v>
      </c>
      <c r="D167" s="440">
        <v>164.23333333333332</v>
      </c>
      <c r="E167" s="440">
        <v>160.71666666666664</v>
      </c>
      <c r="F167" s="440">
        <v>157.68333333333331</v>
      </c>
      <c r="G167" s="440">
        <v>154.16666666666663</v>
      </c>
      <c r="H167" s="440">
        <v>167.26666666666665</v>
      </c>
      <c r="I167" s="440">
        <v>170.78333333333336</v>
      </c>
      <c r="J167" s="440">
        <v>173.81666666666666</v>
      </c>
      <c r="K167" s="439">
        <v>167.75</v>
      </c>
      <c r="L167" s="439">
        <v>161.19999999999999</v>
      </c>
      <c r="M167" s="439">
        <v>238.25479000000001</v>
      </c>
    </row>
    <row r="168" spans="1:13">
      <c r="A168" s="245">
        <v>158</v>
      </c>
      <c r="B168" s="442" t="s">
        <v>360</v>
      </c>
      <c r="C168" s="439">
        <v>320.35000000000002</v>
      </c>
      <c r="D168" s="440">
        <v>323.53333333333336</v>
      </c>
      <c r="E168" s="440">
        <v>315.01666666666671</v>
      </c>
      <c r="F168" s="440">
        <v>309.68333333333334</v>
      </c>
      <c r="G168" s="440">
        <v>301.16666666666669</v>
      </c>
      <c r="H168" s="440">
        <v>328.86666666666673</v>
      </c>
      <c r="I168" s="440">
        <v>337.38333333333338</v>
      </c>
      <c r="J168" s="440">
        <v>342.71666666666675</v>
      </c>
      <c r="K168" s="439">
        <v>332.05</v>
      </c>
      <c r="L168" s="439">
        <v>318.2</v>
      </c>
      <c r="M168" s="439">
        <v>2.21645</v>
      </c>
    </row>
    <row r="169" spans="1:13">
      <c r="A169" s="245">
        <v>159</v>
      </c>
      <c r="B169" s="442" t="s">
        <v>361</v>
      </c>
      <c r="C169" s="439">
        <v>283.35000000000002</v>
      </c>
      <c r="D169" s="440">
        <v>284.91666666666669</v>
      </c>
      <c r="E169" s="440">
        <v>278.73333333333335</v>
      </c>
      <c r="F169" s="440">
        <v>274.11666666666667</v>
      </c>
      <c r="G169" s="440">
        <v>267.93333333333334</v>
      </c>
      <c r="H169" s="440">
        <v>289.53333333333336</v>
      </c>
      <c r="I169" s="440">
        <v>295.71666666666664</v>
      </c>
      <c r="J169" s="440">
        <v>300.33333333333337</v>
      </c>
      <c r="K169" s="439">
        <v>291.10000000000002</v>
      </c>
      <c r="L169" s="439">
        <v>280.3</v>
      </c>
      <c r="M169" s="439">
        <v>3.46868</v>
      </c>
    </row>
    <row r="170" spans="1:13">
      <c r="A170" s="245">
        <v>160</v>
      </c>
      <c r="B170" s="442" t="s">
        <v>744</v>
      </c>
      <c r="C170" s="439">
        <v>4734.6000000000004</v>
      </c>
      <c r="D170" s="440">
        <v>4760.0999999999995</v>
      </c>
      <c r="E170" s="440">
        <v>4700.5499999999993</v>
      </c>
      <c r="F170" s="440">
        <v>4666.5</v>
      </c>
      <c r="G170" s="440">
        <v>4606.95</v>
      </c>
      <c r="H170" s="440">
        <v>4794.1499999999987</v>
      </c>
      <c r="I170" s="440">
        <v>4853.7</v>
      </c>
      <c r="J170" s="440">
        <v>4887.7499999999982</v>
      </c>
      <c r="K170" s="439">
        <v>4819.6499999999996</v>
      </c>
      <c r="L170" s="439">
        <v>4726.05</v>
      </c>
      <c r="M170" s="439">
        <v>0.32619999999999999</v>
      </c>
    </row>
    <row r="171" spans="1:13">
      <c r="A171" s="245">
        <v>161</v>
      </c>
      <c r="B171" s="442" t="s">
        <v>102</v>
      </c>
      <c r="C171" s="439">
        <v>27.05</v>
      </c>
      <c r="D171" s="440">
        <v>27</v>
      </c>
      <c r="E171" s="440">
        <v>26.75</v>
      </c>
      <c r="F171" s="440">
        <v>26.45</v>
      </c>
      <c r="G171" s="440">
        <v>26.2</v>
      </c>
      <c r="H171" s="440">
        <v>27.3</v>
      </c>
      <c r="I171" s="440">
        <v>27.55</v>
      </c>
      <c r="J171" s="440">
        <v>27.85</v>
      </c>
      <c r="K171" s="439">
        <v>27.25</v>
      </c>
      <c r="L171" s="439">
        <v>26.7</v>
      </c>
      <c r="M171" s="439">
        <v>103.18653999999999</v>
      </c>
    </row>
    <row r="172" spans="1:13">
      <c r="A172" s="245">
        <v>162</v>
      </c>
      <c r="B172" s="442" t="s">
        <v>362</v>
      </c>
      <c r="C172" s="439">
        <v>3094.7</v>
      </c>
      <c r="D172" s="440">
        <v>3095.4500000000003</v>
      </c>
      <c r="E172" s="440">
        <v>3069.3500000000004</v>
      </c>
      <c r="F172" s="440">
        <v>3044</v>
      </c>
      <c r="G172" s="440">
        <v>3017.9</v>
      </c>
      <c r="H172" s="440">
        <v>3120.8000000000006</v>
      </c>
      <c r="I172" s="440">
        <v>3146.9</v>
      </c>
      <c r="J172" s="440">
        <v>3172.2500000000009</v>
      </c>
      <c r="K172" s="439">
        <v>3121.55</v>
      </c>
      <c r="L172" s="439">
        <v>3070.1</v>
      </c>
      <c r="M172" s="439">
        <v>0.65314000000000005</v>
      </c>
    </row>
    <row r="173" spans="1:13">
      <c r="A173" s="245">
        <v>163</v>
      </c>
      <c r="B173" s="442" t="s">
        <v>745</v>
      </c>
      <c r="C173" s="439">
        <v>205.3</v>
      </c>
      <c r="D173" s="440">
        <v>206.23333333333335</v>
      </c>
      <c r="E173" s="440">
        <v>203.1166666666667</v>
      </c>
      <c r="F173" s="440">
        <v>200.93333333333337</v>
      </c>
      <c r="G173" s="440">
        <v>197.81666666666672</v>
      </c>
      <c r="H173" s="440">
        <v>208.41666666666669</v>
      </c>
      <c r="I173" s="440">
        <v>211.53333333333336</v>
      </c>
      <c r="J173" s="440">
        <v>213.71666666666667</v>
      </c>
      <c r="K173" s="439">
        <v>209.35</v>
      </c>
      <c r="L173" s="439">
        <v>204.05</v>
      </c>
      <c r="M173" s="439">
        <v>4.1423300000000003</v>
      </c>
    </row>
    <row r="174" spans="1:13">
      <c r="A174" s="245">
        <v>164</v>
      </c>
      <c r="B174" s="442" t="s">
        <v>363</v>
      </c>
      <c r="C174" s="439">
        <v>2981.7</v>
      </c>
      <c r="D174" s="440">
        <v>2982.9833333333336</v>
      </c>
      <c r="E174" s="440">
        <v>2946.7166666666672</v>
      </c>
      <c r="F174" s="440">
        <v>2911.7333333333336</v>
      </c>
      <c r="G174" s="440">
        <v>2875.4666666666672</v>
      </c>
      <c r="H174" s="440">
        <v>3017.9666666666672</v>
      </c>
      <c r="I174" s="440">
        <v>3054.2333333333336</v>
      </c>
      <c r="J174" s="440">
        <v>3089.2166666666672</v>
      </c>
      <c r="K174" s="439">
        <v>3019.25</v>
      </c>
      <c r="L174" s="439">
        <v>2948</v>
      </c>
      <c r="M174" s="439">
        <v>0.10201</v>
      </c>
    </row>
    <row r="175" spans="1:13">
      <c r="A175" s="245">
        <v>165</v>
      </c>
      <c r="B175" s="442" t="s">
        <v>241</v>
      </c>
      <c r="C175" s="439">
        <v>196.45</v>
      </c>
      <c r="D175" s="440">
        <v>196.86666666666665</v>
      </c>
      <c r="E175" s="440">
        <v>195.0333333333333</v>
      </c>
      <c r="F175" s="440">
        <v>193.61666666666665</v>
      </c>
      <c r="G175" s="440">
        <v>191.7833333333333</v>
      </c>
      <c r="H175" s="440">
        <v>198.2833333333333</v>
      </c>
      <c r="I175" s="440">
        <v>200.11666666666662</v>
      </c>
      <c r="J175" s="440">
        <v>201.5333333333333</v>
      </c>
      <c r="K175" s="439">
        <v>198.7</v>
      </c>
      <c r="L175" s="439">
        <v>195.45</v>
      </c>
      <c r="M175" s="439">
        <v>3.1999200000000001</v>
      </c>
    </row>
    <row r="176" spans="1:13">
      <c r="A176" s="245">
        <v>166</v>
      </c>
      <c r="B176" s="442" t="s">
        <v>364</v>
      </c>
      <c r="C176" s="439">
        <v>5847</v>
      </c>
      <c r="D176" s="440">
        <v>5867.6833333333334</v>
      </c>
      <c r="E176" s="440">
        <v>5790.3666666666668</v>
      </c>
      <c r="F176" s="440">
        <v>5733.7333333333336</v>
      </c>
      <c r="G176" s="440">
        <v>5656.416666666667</v>
      </c>
      <c r="H176" s="440">
        <v>5924.3166666666666</v>
      </c>
      <c r="I176" s="440">
        <v>6001.6333333333341</v>
      </c>
      <c r="J176" s="440">
        <v>6058.2666666666664</v>
      </c>
      <c r="K176" s="439">
        <v>5945</v>
      </c>
      <c r="L176" s="439">
        <v>5811.05</v>
      </c>
      <c r="M176" s="439">
        <v>8.2540000000000002E-2</v>
      </c>
    </row>
    <row r="177" spans="1:13">
      <c r="A177" s="245">
        <v>167</v>
      </c>
      <c r="B177" s="442" t="s">
        <v>365</v>
      </c>
      <c r="C177" s="439">
        <v>1517.05</v>
      </c>
      <c r="D177" s="440">
        <v>1507.8333333333333</v>
      </c>
      <c r="E177" s="440">
        <v>1490.2666666666664</v>
      </c>
      <c r="F177" s="440">
        <v>1463.4833333333331</v>
      </c>
      <c r="G177" s="440">
        <v>1445.9166666666663</v>
      </c>
      <c r="H177" s="440">
        <v>1534.6166666666666</v>
      </c>
      <c r="I177" s="440">
        <v>1552.1833333333336</v>
      </c>
      <c r="J177" s="440">
        <v>1578.9666666666667</v>
      </c>
      <c r="K177" s="439">
        <v>1525.4</v>
      </c>
      <c r="L177" s="439">
        <v>1481.05</v>
      </c>
      <c r="M177" s="439">
        <v>0.74429999999999996</v>
      </c>
    </row>
    <row r="178" spans="1:13">
      <c r="A178" s="245">
        <v>168</v>
      </c>
      <c r="B178" s="442" t="s">
        <v>100</v>
      </c>
      <c r="C178" s="439">
        <v>652.9</v>
      </c>
      <c r="D178" s="440">
        <v>648.13333333333333</v>
      </c>
      <c r="E178" s="440">
        <v>638.36666666666667</v>
      </c>
      <c r="F178" s="440">
        <v>623.83333333333337</v>
      </c>
      <c r="G178" s="440">
        <v>614.06666666666672</v>
      </c>
      <c r="H178" s="440">
        <v>662.66666666666663</v>
      </c>
      <c r="I178" s="440">
        <v>672.43333333333328</v>
      </c>
      <c r="J178" s="440">
        <v>686.96666666666658</v>
      </c>
      <c r="K178" s="439">
        <v>657.9</v>
      </c>
      <c r="L178" s="439">
        <v>633.6</v>
      </c>
      <c r="M178" s="439">
        <v>49.787520000000001</v>
      </c>
    </row>
    <row r="179" spans="1:13">
      <c r="A179" s="245">
        <v>169</v>
      </c>
      <c r="B179" s="442" t="s">
        <v>366</v>
      </c>
      <c r="C179" s="439">
        <v>933.7</v>
      </c>
      <c r="D179" s="440">
        <v>937.86666666666667</v>
      </c>
      <c r="E179" s="440">
        <v>915.83333333333337</v>
      </c>
      <c r="F179" s="440">
        <v>897.9666666666667</v>
      </c>
      <c r="G179" s="440">
        <v>875.93333333333339</v>
      </c>
      <c r="H179" s="440">
        <v>955.73333333333335</v>
      </c>
      <c r="I179" s="440">
        <v>977.76666666666665</v>
      </c>
      <c r="J179" s="440">
        <v>995.63333333333333</v>
      </c>
      <c r="K179" s="439">
        <v>959.9</v>
      </c>
      <c r="L179" s="439">
        <v>920</v>
      </c>
      <c r="M179" s="439">
        <v>0.70882999999999996</v>
      </c>
    </row>
    <row r="180" spans="1:13">
      <c r="A180" s="245">
        <v>170</v>
      </c>
      <c r="B180" s="442" t="s">
        <v>242</v>
      </c>
      <c r="C180" s="439">
        <v>555.5</v>
      </c>
      <c r="D180" s="440">
        <v>556.13333333333333</v>
      </c>
      <c r="E180" s="440">
        <v>553.36666666666667</v>
      </c>
      <c r="F180" s="440">
        <v>551.23333333333335</v>
      </c>
      <c r="G180" s="440">
        <v>548.4666666666667</v>
      </c>
      <c r="H180" s="440">
        <v>558.26666666666665</v>
      </c>
      <c r="I180" s="440">
        <v>561.0333333333333</v>
      </c>
      <c r="J180" s="440">
        <v>563.16666666666663</v>
      </c>
      <c r="K180" s="439">
        <v>558.9</v>
      </c>
      <c r="L180" s="439">
        <v>554</v>
      </c>
      <c r="M180" s="439">
        <v>0.99856</v>
      </c>
    </row>
    <row r="181" spans="1:13">
      <c r="A181" s="245">
        <v>171</v>
      </c>
      <c r="B181" s="442" t="s">
        <v>103</v>
      </c>
      <c r="C181" s="439">
        <v>899.55</v>
      </c>
      <c r="D181" s="440">
        <v>897.51666666666654</v>
      </c>
      <c r="E181" s="440">
        <v>888.1333333333331</v>
      </c>
      <c r="F181" s="440">
        <v>876.71666666666658</v>
      </c>
      <c r="G181" s="440">
        <v>867.33333333333314</v>
      </c>
      <c r="H181" s="440">
        <v>908.93333333333305</v>
      </c>
      <c r="I181" s="440">
        <v>918.31666666666649</v>
      </c>
      <c r="J181" s="440">
        <v>929.73333333333301</v>
      </c>
      <c r="K181" s="439">
        <v>906.9</v>
      </c>
      <c r="L181" s="439">
        <v>886.1</v>
      </c>
      <c r="M181" s="439">
        <v>28.846440000000001</v>
      </c>
    </row>
    <row r="182" spans="1:13">
      <c r="A182" s="245">
        <v>172</v>
      </c>
      <c r="B182" s="442" t="s">
        <v>243</v>
      </c>
      <c r="C182" s="439">
        <v>553.4</v>
      </c>
      <c r="D182" s="440">
        <v>553.48333333333335</v>
      </c>
      <c r="E182" s="440">
        <v>549.9666666666667</v>
      </c>
      <c r="F182" s="440">
        <v>546.5333333333333</v>
      </c>
      <c r="G182" s="440">
        <v>543.01666666666665</v>
      </c>
      <c r="H182" s="440">
        <v>556.91666666666674</v>
      </c>
      <c r="I182" s="440">
        <v>560.43333333333339</v>
      </c>
      <c r="J182" s="440">
        <v>563.86666666666679</v>
      </c>
      <c r="K182" s="439">
        <v>557</v>
      </c>
      <c r="L182" s="439">
        <v>550.04999999999995</v>
      </c>
      <c r="M182" s="439">
        <v>1.5784499999999999</v>
      </c>
    </row>
    <row r="183" spans="1:13">
      <c r="A183" s="245">
        <v>173</v>
      </c>
      <c r="B183" s="442" t="s">
        <v>244</v>
      </c>
      <c r="C183" s="439">
        <v>1421.75</v>
      </c>
      <c r="D183" s="440">
        <v>1430.1166666666668</v>
      </c>
      <c r="E183" s="440">
        <v>1410.2333333333336</v>
      </c>
      <c r="F183" s="440">
        <v>1398.7166666666667</v>
      </c>
      <c r="G183" s="440">
        <v>1378.8333333333335</v>
      </c>
      <c r="H183" s="440">
        <v>1441.6333333333337</v>
      </c>
      <c r="I183" s="440">
        <v>1461.5166666666669</v>
      </c>
      <c r="J183" s="440">
        <v>1473.0333333333338</v>
      </c>
      <c r="K183" s="439">
        <v>1450</v>
      </c>
      <c r="L183" s="439">
        <v>1418.6</v>
      </c>
      <c r="M183" s="439">
        <v>7.2726100000000002</v>
      </c>
    </row>
    <row r="184" spans="1:13">
      <c r="A184" s="245">
        <v>174</v>
      </c>
      <c r="B184" s="442" t="s">
        <v>367</v>
      </c>
      <c r="C184" s="439">
        <v>332.25</v>
      </c>
      <c r="D184" s="440">
        <v>333.15000000000003</v>
      </c>
      <c r="E184" s="440">
        <v>329.30000000000007</v>
      </c>
      <c r="F184" s="440">
        <v>326.35000000000002</v>
      </c>
      <c r="G184" s="440">
        <v>322.50000000000006</v>
      </c>
      <c r="H184" s="440">
        <v>336.10000000000008</v>
      </c>
      <c r="I184" s="440">
        <v>339.9500000000001</v>
      </c>
      <c r="J184" s="440">
        <v>342.90000000000009</v>
      </c>
      <c r="K184" s="439">
        <v>337</v>
      </c>
      <c r="L184" s="439">
        <v>330.2</v>
      </c>
      <c r="M184" s="439">
        <v>24.421610000000001</v>
      </c>
    </row>
    <row r="185" spans="1:13">
      <c r="A185" s="245">
        <v>175</v>
      </c>
      <c r="B185" s="442" t="s">
        <v>245</v>
      </c>
      <c r="C185" s="439">
        <v>739.3</v>
      </c>
      <c r="D185" s="440">
        <v>742.48333333333323</v>
      </c>
      <c r="E185" s="440">
        <v>729.56666666666649</v>
      </c>
      <c r="F185" s="440">
        <v>719.83333333333326</v>
      </c>
      <c r="G185" s="440">
        <v>706.91666666666652</v>
      </c>
      <c r="H185" s="440">
        <v>752.21666666666647</v>
      </c>
      <c r="I185" s="440">
        <v>765.13333333333321</v>
      </c>
      <c r="J185" s="440">
        <v>774.86666666666645</v>
      </c>
      <c r="K185" s="439">
        <v>755.4</v>
      </c>
      <c r="L185" s="439">
        <v>732.75</v>
      </c>
      <c r="M185" s="439">
        <v>6.6677400000000002</v>
      </c>
    </row>
    <row r="186" spans="1:13">
      <c r="A186" s="245">
        <v>176</v>
      </c>
      <c r="B186" s="442" t="s">
        <v>104</v>
      </c>
      <c r="C186" s="439">
        <v>1490.6</v>
      </c>
      <c r="D186" s="440">
        <v>1492.0333333333335</v>
      </c>
      <c r="E186" s="440">
        <v>1474.0666666666671</v>
      </c>
      <c r="F186" s="440">
        <v>1457.5333333333335</v>
      </c>
      <c r="G186" s="440">
        <v>1439.5666666666671</v>
      </c>
      <c r="H186" s="440">
        <v>1508.5666666666671</v>
      </c>
      <c r="I186" s="440">
        <v>1526.5333333333338</v>
      </c>
      <c r="J186" s="440">
        <v>1543.0666666666671</v>
      </c>
      <c r="K186" s="439">
        <v>1510</v>
      </c>
      <c r="L186" s="439">
        <v>1475.5</v>
      </c>
      <c r="M186" s="439">
        <v>8.9545200000000005</v>
      </c>
    </row>
    <row r="187" spans="1:13">
      <c r="A187" s="245">
        <v>177</v>
      </c>
      <c r="B187" s="442" t="s">
        <v>368</v>
      </c>
      <c r="C187" s="439">
        <v>400.05</v>
      </c>
      <c r="D187" s="440">
        <v>404.09999999999997</v>
      </c>
      <c r="E187" s="440">
        <v>390.94999999999993</v>
      </c>
      <c r="F187" s="440">
        <v>381.84999999999997</v>
      </c>
      <c r="G187" s="440">
        <v>368.69999999999993</v>
      </c>
      <c r="H187" s="440">
        <v>413.19999999999993</v>
      </c>
      <c r="I187" s="440">
        <v>426.34999999999991</v>
      </c>
      <c r="J187" s="440">
        <v>435.44999999999993</v>
      </c>
      <c r="K187" s="439">
        <v>417.25</v>
      </c>
      <c r="L187" s="439">
        <v>395</v>
      </c>
      <c r="M187" s="439">
        <v>6.6883499999999998</v>
      </c>
    </row>
    <row r="188" spans="1:13">
      <c r="A188" s="245">
        <v>178</v>
      </c>
      <c r="B188" s="442" t="s">
        <v>369</v>
      </c>
      <c r="C188" s="439">
        <v>144.44999999999999</v>
      </c>
      <c r="D188" s="440">
        <v>141.01666666666668</v>
      </c>
      <c r="E188" s="440">
        <v>136.23333333333335</v>
      </c>
      <c r="F188" s="440">
        <v>128.01666666666668</v>
      </c>
      <c r="G188" s="440">
        <v>123.23333333333335</v>
      </c>
      <c r="H188" s="440">
        <v>149.23333333333335</v>
      </c>
      <c r="I188" s="440">
        <v>154.01666666666671</v>
      </c>
      <c r="J188" s="440">
        <v>162.23333333333335</v>
      </c>
      <c r="K188" s="439">
        <v>145.80000000000001</v>
      </c>
      <c r="L188" s="439">
        <v>132.80000000000001</v>
      </c>
      <c r="M188" s="439">
        <v>85.711690000000004</v>
      </c>
    </row>
    <row r="189" spans="1:13">
      <c r="A189" s="245">
        <v>179</v>
      </c>
      <c r="B189" s="442" t="s">
        <v>370</v>
      </c>
      <c r="C189" s="439">
        <v>1200.6500000000001</v>
      </c>
      <c r="D189" s="440">
        <v>1205.8</v>
      </c>
      <c r="E189" s="440">
        <v>1193.3499999999999</v>
      </c>
      <c r="F189" s="440">
        <v>1186.05</v>
      </c>
      <c r="G189" s="440">
        <v>1173.5999999999999</v>
      </c>
      <c r="H189" s="440">
        <v>1213.0999999999999</v>
      </c>
      <c r="I189" s="440">
        <v>1225.5500000000002</v>
      </c>
      <c r="J189" s="440">
        <v>1232.8499999999999</v>
      </c>
      <c r="K189" s="439">
        <v>1218.25</v>
      </c>
      <c r="L189" s="439">
        <v>1198.5</v>
      </c>
      <c r="M189" s="439">
        <v>0.41826000000000002</v>
      </c>
    </row>
    <row r="190" spans="1:13">
      <c r="A190" s="245">
        <v>180</v>
      </c>
      <c r="B190" s="442" t="s">
        <v>371</v>
      </c>
      <c r="C190" s="439">
        <v>427.5</v>
      </c>
      <c r="D190" s="440">
        <v>430.18333333333334</v>
      </c>
      <c r="E190" s="440">
        <v>422.36666666666667</v>
      </c>
      <c r="F190" s="440">
        <v>417.23333333333335</v>
      </c>
      <c r="G190" s="440">
        <v>409.41666666666669</v>
      </c>
      <c r="H190" s="440">
        <v>435.31666666666666</v>
      </c>
      <c r="I190" s="440">
        <v>443.13333333333338</v>
      </c>
      <c r="J190" s="440">
        <v>448.26666666666665</v>
      </c>
      <c r="K190" s="439">
        <v>438</v>
      </c>
      <c r="L190" s="439">
        <v>425.05</v>
      </c>
      <c r="M190" s="439">
        <v>5.9717200000000004</v>
      </c>
    </row>
    <row r="191" spans="1:13">
      <c r="A191" s="245">
        <v>181</v>
      </c>
      <c r="B191" s="442" t="s">
        <v>743</v>
      </c>
      <c r="C191" s="439">
        <v>167.85</v>
      </c>
      <c r="D191" s="440">
        <v>168.85</v>
      </c>
      <c r="E191" s="440">
        <v>165.29999999999998</v>
      </c>
      <c r="F191" s="440">
        <v>162.75</v>
      </c>
      <c r="G191" s="440">
        <v>159.19999999999999</v>
      </c>
      <c r="H191" s="440">
        <v>171.39999999999998</v>
      </c>
      <c r="I191" s="440">
        <v>174.95</v>
      </c>
      <c r="J191" s="440">
        <v>177.49999999999997</v>
      </c>
      <c r="K191" s="439">
        <v>172.4</v>
      </c>
      <c r="L191" s="439">
        <v>166.3</v>
      </c>
      <c r="M191" s="439">
        <v>4.3911199999999999</v>
      </c>
    </row>
    <row r="192" spans="1:13">
      <c r="A192" s="245">
        <v>182</v>
      </c>
      <c r="B192" s="442" t="s">
        <v>773</v>
      </c>
      <c r="C192" s="439">
        <v>1128.95</v>
      </c>
      <c r="D192" s="440">
        <v>1141.0666666666666</v>
      </c>
      <c r="E192" s="440">
        <v>1102.1333333333332</v>
      </c>
      <c r="F192" s="440">
        <v>1075.3166666666666</v>
      </c>
      <c r="G192" s="440">
        <v>1036.3833333333332</v>
      </c>
      <c r="H192" s="440">
        <v>1167.8833333333332</v>
      </c>
      <c r="I192" s="440">
        <v>1206.8166666666666</v>
      </c>
      <c r="J192" s="440">
        <v>1233.6333333333332</v>
      </c>
      <c r="K192" s="439">
        <v>1180</v>
      </c>
      <c r="L192" s="439">
        <v>1114.25</v>
      </c>
      <c r="M192" s="439">
        <v>1.6252800000000001</v>
      </c>
    </row>
    <row r="193" spans="1:13">
      <c r="A193" s="245">
        <v>183</v>
      </c>
      <c r="B193" s="442" t="s">
        <v>372</v>
      </c>
      <c r="C193" s="439">
        <v>603.79999999999995</v>
      </c>
      <c r="D193" s="440">
        <v>608.9</v>
      </c>
      <c r="E193" s="440">
        <v>594</v>
      </c>
      <c r="F193" s="440">
        <v>584.20000000000005</v>
      </c>
      <c r="G193" s="440">
        <v>569.30000000000007</v>
      </c>
      <c r="H193" s="440">
        <v>618.69999999999993</v>
      </c>
      <c r="I193" s="440">
        <v>633.5999999999998</v>
      </c>
      <c r="J193" s="440">
        <v>643.39999999999986</v>
      </c>
      <c r="K193" s="439">
        <v>623.79999999999995</v>
      </c>
      <c r="L193" s="439">
        <v>599.1</v>
      </c>
      <c r="M193" s="439">
        <v>20.59008</v>
      </c>
    </row>
    <row r="194" spans="1:13">
      <c r="A194" s="245">
        <v>184</v>
      </c>
      <c r="B194" s="442" t="s">
        <v>373</v>
      </c>
      <c r="C194" s="439">
        <v>78.25</v>
      </c>
      <c r="D194" s="440">
        <v>77.2</v>
      </c>
      <c r="E194" s="440">
        <v>74.900000000000006</v>
      </c>
      <c r="F194" s="440">
        <v>71.55</v>
      </c>
      <c r="G194" s="440">
        <v>69.25</v>
      </c>
      <c r="H194" s="440">
        <v>80.550000000000011</v>
      </c>
      <c r="I194" s="440">
        <v>82.85</v>
      </c>
      <c r="J194" s="440">
        <v>86.200000000000017</v>
      </c>
      <c r="K194" s="439">
        <v>79.5</v>
      </c>
      <c r="L194" s="439">
        <v>73.849999999999994</v>
      </c>
      <c r="M194" s="439">
        <v>103.09569999999999</v>
      </c>
    </row>
    <row r="195" spans="1:13">
      <c r="A195" s="245">
        <v>185</v>
      </c>
      <c r="B195" s="442" t="s">
        <v>374</v>
      </c>
      <c r="C195" s="439">
        <v>370.5</v>
      </c>
      <c r="D195" s="440">
        <v>372.4666666666667</v>
      </c>
      <c r="E195" s="440">
        <v>367.28333333333342</v>
      </c>
      <c r="F195" s="440">
        <v>364.06666666666672</v>
      </c>
      <c r="G195" s="440">
        <v>358.88333333333344</v>
      </c>
      <c r="H195" s="440">
        <v>375.68333333333339</v>
      </c>
      <c r="I195" s="440">
        <v>380.86666666666667</v>
      </c>
      <c r="J195" s="440">
        <v>384.08333333333337</v>
      </c>
      <c r="K195" s="439">
        <v>377.65</v>
      </c>
      <c r="L195" s="439">
        <v>369.25</v>
      </c>
      <c r="M195" s="439">
        <v>5.4065599999999998</v>
      </c>
    </row>
    <row r="196" spans="1:13">
      <c r="A196" s="245">
        <v>186</v>
      </c>
      <c r="B196" s="442" t="s">
        <v>375</v>
      </c>
      <c r="C196" s="439">
        <v>118.8</v>
      </c>
      <c r="D196" s="440">
        <v>119.03333333333335</v>
      </c>
      <c r="E196" s="440">
        <v>116.26666666666669</v>
      </c>
      <c r="F196" s="440">
        <v>113.73333333333335</v>
      </c>
      <c r="G196" s="440">
        <v>110.9666666666667</v>
      </c>
      <c r="H196" s="440">
        <v>121.56666666666669</v>
      </c>
      <c r="I196" s="440">
        <v>124.33333333333334</v>
      </c>
      <c r="J196" s="440">
        <v>126.86666666666669</v>
      </c>
      <c r="K196" s="439">
        <v>121.8</v>
      </c>
      <c r="L196" s="439">
        <v>116.5</v>
      </c>
      <c r="M196" s="439">
        <v>48.305689999999998</v>
      </c>
    </row>
    <row r="197" spans="1:13">
      <c r="A197" s="245">
        <v>187</v>
      </c>
      <c r="B197" s="442" t="s">
        <v>376</v>
      </c>
      <c r="C197" s="439">
        <v>116.65</v>
      </c>
      <c r="D197" s="440">
        <v>117.58333333333333</v>
      </c>
      <c r="E197" s="440">
        <v>115.26666666666665</v>
      </c>
      <c r="F197" s="440">
        <v>113.88333333333333</v>
      </c>
      <c r="G197" s="440">
        <v>111.56666666666665</v>
      </c>
      <c r="H197" s="440">
        <v>118.96666666666665</v>
      </c>
      <c r="I197" s="440">
        <v>121.28333333333335</v>
      </c>
      <c r="J197" s="440">
        <v>122.66666666666666</v>
      </c>
      <c r="K197" s="439">
        <v>119.9</v>
      </c>
      <c r="L197" s="439">
        <v>116.2</v>
      </c>
      <c r="M197" s="439">
        <v>20.77101</v>
      </c>
    </row>
    <row r="198" spans="1:13">
      <c r="A198" s="245">
        <v>188</v>
      </c>
      <c r="B198" s="442" t="s">
        <v>246</v>
      </c>
      <c r="C198" s="439">
        <v>305.39999999999998</v>
      </c>
      <c r="D198" s="440">
        <v>304.95</v>
      </c>
      <c r="E198" s="440">
        <v>301.89999999999998</v>
      </c>
      <c r="F198" s="440">
        <v>298.39999999999998</v>
      </c>
      <c r="G198" s="440">
        <v>295.34999999999997</v>
      </c>
      <c r="H198" s="440">
        <v>308.45</v>
      </c>
      <c r="I198" s="440">
        <v>311.50000000000006</v>
      </c>
      <c r="J198" s="440">
        <v>315</v>
      </c>
      <c r="K198" s="439">
        <v>308</v>
      </c>
      <c r="L198" s="439">
        <v>301.45</v>
      </c>
      <c r="M198" s="439">
        <v>6.7865799999999998</v>
      </c>
    </row>
    <row r="199" spans="1:13">
      <c r="A199" s="245">
        <v>189</v>
      </c>
      <c r="B199" s="442" t="s">
        <v>377</v>
      </c>
      <c r="C199" s="439">
        <v>718.75</v>
      </c>
      <c r="D199" s="440">
        <v>721.26666666666677</v>
      </c>
      <c r="E199" s="440">
        <v>712.58333333333348</v>
      </c>
      <c r="F199" s="440">
        <v>706.41666666666674</v>
      </c>
      <c r="G199" s="440">
        <v>697.73333333333346</v>
      </c>
      <c r="H199" s="440">
        <v>727.43333333333351</v>
      </c>
      <c r="I199" s="440">
        <v>736.11666666666667</v>
      </c>
      <c r="J199" s="440">
        <v>742.28333333333353</v>
      </c>
      <c r="K199" s="439">
        <v>729.95</v>
      </c>
      <c r="L199" s="439">
        <v>715.1</v>
      </c>
      <c r="M199" s="439">
        <v>0.44191000000000003</v>
      </c>
    </row>
    <row r="200" spans="1:13">
      <c r="A200" s="245">
        <v>190</v>
      </c>
      <c r="B200" s="442" t="s">
        <v>247</v>
      </c>
      <c r="C200" s="439">
        <v>2295.5500000000002</v>
      </c>
      <c r="D200" s="440">
        <v>2287.5166666666669</v>
      </c>
      <c r="E200" s="440">
        <v>2263.0333333333338</v>
      </c>
      <c r="F200" s="440">
        <v>2230.5166666666669</v>
      </c>
      <c r="G200" s="440">
        <v>2206.0333333333338</v>
      </c>
      <c r="H200" s="440">
        <v>2320.0333333333338</v>
      </c>
      <c r="I200" s="440">
        <v>2344.5166666666664</v>
      </c>
      <c r="J200" s="440">
        <v>2377.0333333333338</v>
      </c>
      <c r="K200" s="439">
        <v>2312</v>
      </c>
      <c r="L200" s="439">
        <v>2255</v>
      </c>
      <c r="M200" s="439">
        <v>2.0736500000000002</v>
      </c>
    </row>
    <row r="201" spans="1:13">
      <c r="A201" s="245">
        <v>191</v>
      </c>
      <c r="B201" s="442" t="s">
        <v>107</v>
      </c>
      <c r="C201" s="439">
        <v>983.35</v>
      </c>
      <c r="D201" s="440">
        <v>981.2833333333333</v>
      </c>
      <c r="E201" s="440">
        <v>972.56666666666661</v>
      </c>
      <c r="F201" s="440">
        <v>961.7833333333333</v>
      </c>
      <c r="G201" s="440">
        <v>953.06666666666661</v>
      </c>
      <c r="H201" s="440">
        <v>992.06666666666661</v>
      </c>
      <c r="I201" s="440">
        <v>1000.7833333333333</v>
      </c>
      <c r="J201" s="440">
        <v>1011.5666666666666</v>
      </c>
      <c r="K201" s="439">
        <v>990</v>
      </c>
      <c r="L201" s="439">
        <v>970.5</v>
      </c>
      <c r="M201" s="439">
        <v>47.770350000000001</v>
      </c>
    </row>
    <row r="202" spans="1:13">
      <c r="A202" s="245">
        <v>192</v>
      </c>
      <c r="B202" s="442" t="s">
        <v>248</v>
      </c>
      <c r="C202" s="439">
        <v>3093</v>
      </c>
      <c r="D202" s="440">
        <v>3079.6666666666665</v>
      </c>
      <c r="E202" s="440">
        <v>3054.333333333333</v>
      </c>
      <c r="F202" s="440">
        <v>3015.6666666666665</v>
      </c>
      <c r="G202" s="440">
        <v>2990.333333333333</v>
      </c>
      <c r="H202" s="440">
        <v>3118.333333333333</v>
      </c>
      <c r="I202" s="440">
        <v>3143.6666666666661</v>
      </c>
      <c r="J202" s="440">
        <v>3182.333333333333</v>
      </c>
      <c r="K202" s="439">
        <v>3105</v>
      </c>
      <c r="L202" s="439">
        <v>3041</v>
      </c>
      <c r="M202" s="439">
        <v>2.8066300000000002</v>
      </c>
    </row>
    <row r="203" spans="1:13">
      <c r="A203" s="245">
        <v>193</v>
      </c>
      <c r="B203" s="442" t="s">
        <v>109</v>
      </c>
      <c r="C203" s="439">
        <v>1486.35</v>
      </c>
      <c r="D203" s="440">
        <v>1487.9833333333333</v>
      </c>
      <c r="E203" s="440">
        <v>1479.4166666666667</v>
      </c>
      <c r="F203" s="440">
        <v>1472.4833333333333</v>
      </c>
      <c r="G203" s="440">
        <v>1463.9166666666667</v>
      </c>
      <c r="H203" s="440">
        <v>1494.9166666666667</v>
      </c>
      <c r="I203" s="440">
        <v>1503.4833333333333</v>
      </c>
      <c r="J203" s="440">
        <v>1510.4166666666667</v>
      </c>
      <c r="K203" s="439">
        <v>1496.55</v>
      </c>
      <c r="L203" s="439">
        <v>1481.05</v>
      </c>
      <c r="M203" s="439">
        <v>36.029870000000003</v>
      </c>
    </row>
    <row r="204" spans="1:13">
      <c r="A204" s="245">
        <v>194</v>
      </c>
      <c r="B204" s="442" t="s">
        <v>249</v>
      </c>
      <c r="C204" s="439">
        <v>682.6</v>
      </c>
      <c r="D204" s="440">
        <v>684.76666666666677</v>
      </c>
      <c r="E204" s="440">
        <v>679.38333333333355</v>
      </c>
      <c r="F204" s="440">
        <v>676.16666666666674</v>
      </c>
      <c r="G204" s="440">
        <v>670.78333333333353</v>
      </c>
      <c r="H204" s="440">
        <v>687.98333333333358</v>
      </c>
      <c r="I204" s="440">
        <v>693.36666666666679</v>
      </c>
      <c r="J204" s="440">
        <v>696.5833333333336</v>
      </c>
      <c r="K204" s="439">
        <v>690.15</v>
      </c>
      <c r="L204" s="439">
        <v>681.55</v>
      </c>
      <c r="M204" s="439">
        <v>17.164809999999999</v>
      </c>
    </row>
    <row r="205" spans="1:13">
      <c r="A205" s="245">
        <v>195</v>
      </c>
      <c r="B205" s="442" t="s">
        <v>382</v>
      </c>
      <c r="C205" s="439">
        <v>50.5</v>
      </c>
      <c r="D205" s="440">
        <v>50.9</v>
      </c>
      <c r="E205" s="440">
        <v>49.699999999999996</v>
      </c>
      <c r="F205" s="440">
        <v>48.9</v>
      </c>
      <c r="G205" s="440">
        <v>47.699999999999996</v>
      </c>
      <c r="H205" s="440">
        <v>51.699999999999996</v>
      </c>
      <c r="I205" s="440">
        <v>52.9</v>
      </c>
      <c r="J205" s="440">
        <v>53.699999999999996</v>
      </c>
      <c r="K205" s="439">
        <v>52.1</v>
      </c>
      <c r="L205" s="439">
        <v>50.1</v>
      </c>
      <c r="M205" s="439">
        <v>148.31377000000001</v>
      </c>
    </row>
    <row r="206" spans="1:13">
      <c r="A206" s="245">
        <v>196</v>
      </c>
      <c r="B206" s="442" t="s">
        <v>378</v>
      </c>
      <c r="C206" s="439">
        <v>27.35</v>
      </c>
      <c r="D206" s="440">
        <v>27.816666666666666</v>
      </c>
      <c r="E206" s="440">
        <v>26.383333333333333</v>
      </c>
      <c r="F206" s="440">
        <v>25.416666666666668</v>
      </c>
      <c r="G206" s="440">
        <v>23.983333333333334</v>
      </c>
      <c r="H206" s="440">
        <v>28.783333333333331</v>
      </c>
      <c r="I206" s="440">
        <v>30.216666666666661</v>
      </c>
      <c r="J206" s="440">
        <v>31.18333333333333</v>
      </c>
      <c r="K206" s="439">
        <v>29.25</v>
      </c>
      <c r="L206" s="439">
        <v>26.85</v>
      </c>
      <c r="M206" s="439">
        <v>298.87763999999999</v>
      </c>
    </row>
    <row r="207" spans="1:13">
      <c r="A207" s="245">
        <v>197</v>
      </c>
      <c r="B207" s="442" t="s">
        <v>379</v>
      </c>
      <c r="C207" s="439">
        <v>926.6</v>
      </c>
      <c r="D207" s="440">
        <v>940.0333333333333</v>
      </c>
      <c r="E207" s="440">
        <v>902.06666666666661</v>
      </c>
      <c r="F207" s="440">
        <v>877.5333333333333</v>
      </c>
      <c r="G207" s="440">
        <v>839.56666666666661</v>
      </c>
      <c r="H207" s="440">
        <v>964.56666666666661</v>
      </c>
      <c r="I207" s="440">
        <v>1002.5333333333333</v>
      </c>
      <c r="J207" s="440">
        <v>1027.0666666666666</v>
      </c>
      <c r="K207" s="439">
        <v>978</v>
      </c>
      <c r="L207" s="439">
        <v>915.5</v>
      </c>
      <c r="M207" s="439">
        <v>2.0245899999999999</v>
      </c>
    </row>
    <row r="208" spans="1:13">
      <c r="A208" s="245">
        <v>198</v>
      </c>
      <c r="B208" s="442" t="s">
        <v>105</v>
      </c>
      <c r="C208" s="439">
        <v>1017.1</v>
      </c>
      <c r="D208" s="440">
        <v>1020.1833333333334</v>
      </c>
      <c r="E208" s="440">
        <v>1008.4166666666667</v>
      </c>
      <c r="F208" s="440">
        <v>999.73333333333335</v>
      </c>
      <c r="G208" s="440">
        <v>987.9666666666667</v>
      </c>
      <c r="H208" s="440">
        <v>1028.8666666666668</v>
      </c>
      <c r="I208" s="440">
        <v>1040.6333333333332</v>
      </c>
      <c r="J208" s="440">
        <v>1049.3166666666668</v>
      </c>
      <c r="K208" s="439">
        <v>1031.95</v>
      </c>
      <c r="L208" s="439">
        <v>1011.5</v>
      </c>
      <c r="M208" s="439">
        <v>14.006790000000001</v>
      </c>
    </row>
    <row r="209" spans="1:13">
      <c r="A209" s="245">
        <v>199</v>
      </c>
      <c r="B209" s="442" t="s">
        <v>380</v>
      </c>
      <c r="C209" s="439">
        <v>252.2</v>
      </c>
      <c r="D209" s="440">
        <v>252.98333333333335</v>
      </c>
      <c r="E209" s="440">
        <v>250.9666666666667</v>
      </c>
      <c r="F209" s="440">
        <v>249.73333333333335</v>
      </c>
      <c r="G209" s="440">
        <v>247.7166666666667</v>
      </c>
      <c r="H209" s="440">
        <v>254.2166666666667</v>
      </c>
      <c r="I209" s="440">
        <v>256.23333333333335</v>
      </c>
      <c r="J209" s="440">
        <v>257.4666666666667</v>
      </c>
      <c r="K209" s="439">
        <v>255</v>
      </c>
      <c r="L209" s="439">
        <v>251.75</v>
      </c>
      <c r="M209" s="439">
        <v>1.7656000000000001</v>
      </c>
    </row>
    <row r="210" spans="1:13">
      <c r="A210" s="245">
        <v>200</v>
      </c>
      <c r="B210" s="442" t="s">
        <v>381</v>
      </c>
      <c r="C210" s="439">
        <v>424.75</v>
      </c>
      <c r="D210" s="440">
        <v>427.81666666666666</v>
      </c>
      <c r="E210" s="440">
        <v>417.93333333333334</v>
      </c>
      <c r="F210" s="440">
        <v>411.11666666666667</v>
      </c>
      <c r="G210" s="440">
        <v>401.23333333333335</v>
      </c>
      <c r="H210" s="440">
        <v>434.63333333333333</v>
      </c>
      <c r="I210" s="440">
        <v>444.51666666666665</v>
      </c>
      <c r="J210" s="440">
        <v>451.33333333333331</v>
      </c>
      <c r="K210" s="439">
        <v>437.7</v>
      </c>
      <c r="L210" s="439">
        <v>421</v>
      </c>
      <c r="M210" s="439">
        <v>1.49841</v>
      </c>
    </row>
    <row r="211" spans="1:13">
      <c r="A211" s="245">
        <v>201</v>
      </c>
      <c r="B211" s="442" t="s">
        <v>110</v>
      </c>
      <c r="C211" s="439">
        <v>3004.35</v>
      </c>
      <c r="D211" s="440">
        <v>3012.4500000000003</v>
      </c>
      <c r="E211" s="440">
        <v>2986.9000000000005</v>
      </c>
      <c r="F211" s="440">
        <v>2969.4500000000003</v>
      </c>
      <c r="G211" s="440">
        <v>2943.9000000000005</v>
      </c>
      <c r="H211" s="440">
        <v>3029.9000000000005</v>
      </c>
      <c r="I211" s="440">
        <v>3055.4500000000007</v>
      </c>
      <c r="J211" s="440">
        <v>3072.9000000000005</v>
      </c>
      <c r="K211" s="439">
        <v>3038</v>
      </c>
      <c r="L211" s="439">
        <v>2995</v>
      </c>
      <c r="M211" s="439">
        <v>4.6726400000000003</v>
      </c>
    </row>
    <row r="212" spans="1:13">
      <c r="A212" s="245">
        <v>202</v>
      </c>
      <c r="B212" s="442" t="s">
        <v>383</v>
      </c>
      <c r="C212" s="439">
        <v>54.9</v>
      </c>
      <c r="D212" s="440">
        <v>55.533333333333331</v>
      </c>
      <c r="E212" s="440">
        <v>53.716666666666661</v>
      </c>
      <c r="F212" s="440">
        <v>52.533333333333331</v>
      </c>
      <c r="G212" s="440">
        <v>50.716666666666661</v>
      </c>
      <c r="H212" s="440">
        <v>56.716666666666661</v>
      </c>
      <c r="I212" s="440">
        <v>58.533333333333324</v>
      </c>
      <c r="J212" s="440">
        <v>59.716666666666661</v>
      </c>
      <c r="K212" s="439">
        <v>57.35</v>
      </c>
      <c r="L212" s="439">
        <v>54.35</v>
      </c>
      <c r="M212" s="439">
        <v>79.838939999999994</v>
      </c>
    </row>
    <row r="213" spans="1:13">
      <c r="A213" s="245">
        <v>203</v>
      </c>
      <c r="B213" s="442" t="s">
        <v>112</v>
      </c>
      <c r="C213" s="439">
        <v>393.15</v>
      </c>
      <c r="D213" s="440">
        <v>390.43333333333334</v>
      </c>
      <c r="E213" s="440">
        <v>385.86666666666667</v>
      </c>
      <c r="F213" s="440">
        <v>378.58333333333331</v>
      </c>
      <c r="G213" s="440">
        <v>374.01666666666665</v>
      </c>
      <c r="H213" s="440">
        <v>397.7166666666667</v>
      </c>
      <c r="I213" s="440">
        <v>402.28333333333342</v>
      </c>
      <c r="J213" s="440">
        <v>409.56666666666672</v>
      </c>
      <c r="K213" s="439">
        <v>395</v>
      </c>
      <c r="L213" s="439">
        <v>383.15</v>
      </c>
      <c r="M213" s="439">
        <v>96.305639999999997</v>
      </c>
    </row>
    <row r="214" spans="1:13">
      <c r="A214" s="245">
        <v>204</v>
      </c>
      <c r="B214" s="442" t="s">
        <v>384</v>
      </c>
      <c r="C214" s="439">
        <v>1046.5999999999999</v>
      </c>
      <c r="D214" s="440">
        <v>1050.5166666666667</v>
      </c>
      <c r="E214" s="440">
        <v>1039.0833333333333</v>
      </c>
      <c r="F214" s="440">
        <v>1031.5666666666666</v>
      </c>
      <c r="G214" s="440">
        <v>1020.1333333333332</v>
      </c>
      <c r="H214" s="440">
        <v>1058.0333333333333</v>
      </c>
      <c r="I214" s="440">
        <v>1069.4666666666667</v>
      </c>
      <c r="J214" s="440">
        <v>1076.9833333333333</v>
      </c>
      <c r="K214" s="439">
        <v>1061.95</v>
      </c>
      <c r="L214" s="439">
        <v>1043</v>
      </c>
      <c r="M214" s="439">
        <v>1.70628</v>
      </c>
    </row>
    <row r="215" spans="1:13">
      <c r="A215" s="245">
        <v>205</v>
      </c>
      <c r="B215" s="442" t="s">
        <v>385</v>
      </c>
      <c r="C215" s="439">
        <v>169.35</v>
      </c>
      <c r="D215" s="440">
        <v>166.73333333333332</v>
      </c>
      <c r="E215" s="440">
        <v>161.76666666666665</v>
      </c>
      <c r="F215" s="440">
        <v>154.18333333333334</v>
      </c>
      <c r="G215" s="440">
        <v>149.21666666666667</v>
      </c>
      <c r="H215" s="440">
        <v>174.31666666666663</v>
      </c>
      <c r="I215" s="440">
        <v>179.28333333333327</v>
      </c>
      <c r="J215" s="440">
        <v>186.86666666666662</v>
      </c>
      <c r="K215" s="439">
        <v>171.7</v>
      </c>
      <c r="L215" s="439">
        <v>159.15</v>
      </c>
      <c r="M215" s="439">
        <v>142.41782000000001</v>
      </c>
    </row>
    <row r="216" spans="1:13">
      <c r="A216" s="245">
        <v>206</v>
      </c>
      <c r="B216" s="442" t="s">
        <v>113</v>
      </c>
      <c r="C216" s="439">
        <v>295.05</v>
      </c>
      <c r="D216" s="440">
        <v>297.73333333333335</v>
      </c>
      <c r="E216" s="440">
        <v>291.26666666666671</v>
      </c>
      <c r="F216" s="440">
        <v>287.48333333333335</v>
      </c>
      <c r="G216" s="440">
        <v>281.01666666666671</v>
      </c>
      <c r="H216" s="440">
        <v>301.51666666666671</v>
      </c>
      <c r="I216" s="440">
        <v>307.98333333333341</v>
      </c>
      <c r="J216" s="440">
        <v>311.76666666666671</v>
      </c>
      <c r="K216" s="439">
        <v>304.2</v>
      </c>
      <c r="L216" s="439">
        <v>293.95</v>
      </c>
      <c r="M216" s="439">
        <v>52.060369999999999</v>
      </c>
    </row>
    <row r="217" spans="1:13">
      <c r="A217" s="245">
        <v>207</v>
      </c>
      <c r="B217" s="442" t="s">
        <v>114</v>
      </c>
      <c r="C217" s="439">
        <v>2366.5</v>
      </c>
      <c r="D217" s="440">
        <v>2371.6833333333334</v>
      </c>
      <c r="E217" s="440">
        <v>2354.8166666666666</v>
      </c>
      <c r="F217" s="440">
        <v>2343.1333333333332</v>
      </c>
      <c r="G217" s="440">
        <v>2326.2666666666664</v>
      </c>
      <c r="H217" s="440">
        <v>2383.3666666666668</v>
      </c>
      <c r="I217" s="440">
        <v>2400.2333333333336</v>
      </c>
      <c r="J217" s="440">
        <v>2411.916666666667</v>
      </c>
      <c r="K217" s="439">
        <v>2388.5500000000002</v>
      </c>
      <c r="L217" s="439">
        <v>2360</v>
      </c>
      <c r="M217" s="439">
        <v>11.28097</v>
      </c>
    </row>
    <row r="218" spans="1:13">
      <c r="A218" s="245">
        <v>208</v>
      </c>
      <c r="B218" s="442" t="s">
        <v>250</v>
      </c>
      <c r="C218" s="439">
        <v>344.05</v>
      </c>
      <c r="D218" s="440">
        <v>345.45</v>
      </c>
      <c r="E218" s="440">
        <v>339</v>
      </c>
      <c r="F218" s="440">
        <v>333.95</v>
      </c>
      <c r="G218" s="440">
        <v>327.5</v>
      </c>
      <c r="H218" s="440">
        <v>350.5</v>
      </c>
      <c r="I218" s="440">
        <v>356.94999999999993</v>
      </c>
      <c r="J218" s="440">
        <v>362</v>
      </c>
      <c r="K218" s="439">
        <v>351.9</v>
      </c>
      <c r="L218" s="439">
        <v>340.4</v>
      </c>
      <c r="M218" s="439">
        <v>32.885750000000002</v>
      </c>
    </row>
    <row r="219" spans="1:13">
      <c r="A219" s="245">
        <v>209</v>
      </c>
      <c r="B219" s="442" t="s">
        <v>386</v>
      </c>
      <c r="C219" s="439">
        <v>40778.550000000003</v>
      </c>
      <c r="D219" s="440">
        <v>40974.51666666667</v>
      </c>
      <c r="E219" s="440">
        <v>40554.03333333334</v>
      </c>
      <c r="F219" s="440">
        <v>40329.51666666667</v>
      </c>
      <c r="G219" s="440">
        <v>39909.03333333334</v>
      </c>
      <c r="H219" s="440">
        <v>41199.03333333334</v>
      </c>
      <c r="I219" s="440">
        <v>41619.516666666663</v>
      </c>
      <c r="J219" s="440">
        <v>41844.03333333334</v>
      </c>
      <c r="K219" s="439">
        <v>41395</v>
      </c>
      <c r="L219" s="439">
        <v>40750</v>
      </c>
      <c r="M219" s="439">
        <v>2.8969999999999999E-2</v>
      </c>
    </row>
    <row r="220" spans="1:13">
      <c r="A220" s="245">
        <v>210</v>
      </c>
      <c r="B220" s="442" t="s">
        <v>251</v>
      </c>
      <c r="C220" s="439">
        <v>53.7</v>
      </c>
      <c r="D220" s="440">
        <v>53.9</v>
      </c>
      <c r="E220" s="440">
        <v>52.4</v>
      </c>
      <c r="F220" s="440">
        <v>51.1</v>
      </c>
      <c r="G220" s="440">
        <v>49.6</v>
      </c>
      <c r="H220" s="440">
        <v>55.199999999999996</v>
      </c>
      <c r="I220" s="440">
        <v>56.699999999999996</v>
      </c>
      <c r="J220" s="440">
        <v>57.999999999999993</v>
      </c>
      <c r="K220" s="439">
        <v>55.4</v>
      </c>
      <c r="L220" s="439">
        <v>52.6</v>
      </c>
      <c r="M220" s="439">
        <v>194.49121</v>
      </c>
    </row>
    <row r="221" spans="1:13">
      <c r="A221" s="245">
        <v>211</v>
      </c>
      <c r="B221" s="442" t="s">
        <v>108</v>
      </c>
      <c r="C221" s="439">
        <v>2559.8000000000002</v>
      </c>
      <c r="D221" s="440">
        <v>2569.7000000000003</v>
      </c>
      <c r="E221" s="440">
        <v>2545.1000000000004</v>
      </c>
      <c r="F221" s="440">
        <v>2530.4</v>
      </c>
      <c r="G221" s="440">
        <v>2505.8000000000002</v>
      </c>
      <c r="H221" s="440">
        <v>2584.4000000000005</v>
      </c>
      <c r="I221" s="440">
        <v>2609</v>
      </c>
      <c r="J221" s="440">
        <v>2623.7000000000007</v>
      </c>
      <c r="K221" s="439">
        <v>2594.3000000000002</v>
      </c>
      <c r="L221" s="439">
        <v>2555</v>
      </c>
      <c r="M221" s="439">
        <v>23.408670000000001</v>
      </c>
    </row>
    <row r="222" spans="1:13">
      <c r="A222" s="245">
        <v>212</v>
      </c>
      <c r="B222" s="442" t="s">
        <v>830</v>
      </c>
      <c r="C222" s="439">
        <v>286.55</v>
      </c>
      <c r="D222" s="440">
        <v>289.18333333333334</v>
      </c>
      <c r="E222" s="440">
        <v>282.36666666666667</v>
      </c>
      <c r="F222" s="440">
        <v>278.18333333333334</v>
      </c>
      <c r="G222" s="440">
        <v>271.36666666666667</v>
      </c>
      <c r="H222" s="440">
        <v>293.36666666666667</v>
      </c>
      <c r="I222" s="440">
        <v>300.18333333333339</v>
      </c>
      <c r="J222" s="440">
        <v>304.36666666666667</v>
      </c>
      <c r="K222" s="439">
        <v>296</v>
      </c>
      <c r="L222" s="439">
        <v>285</v>
      </c>
      <c r="M222" s="439">
        <v>1.68241</v>
      </c>
    </row>
    <row r="223" spans="1:13">
      <c r="A223" s="245">
        <v>213</v>
      </c>
      <c r="B223" s="442" t="s">
        <v>116</v>
      </c>
      <c r="C223" s="439">
        <v>635.70000000000005</v>
      </c>
      <c r="D223" s="440">
        <v>637.25</v>
      </c>
      <c r="E223" s="440">
        <v>629.95000000000005</v>
      </c>
      <c r="F223" s="440">
        <v>624.20000000000005</v>
      </c>
      <c r="G223" s="440">
        <v>616.90000000000009</v>
      </c>
      <c r="H223" s="440">
        <v>643</v>
      </c>
      <c r="I223" s="440">
        <v>650.29999999999995</v>
      </c>
      <c r="J223" s="440">
        <v>656.05</v>
      </c>
      <c r="K223" s="439">
        <v>644.54999999999995</v>
      </c>
      <c r="L223" s="439">
        <v>631.5</v>
      </c>
      <c r="M223" s="439">
        <v>90.150589999999994</v>
      </c>
    </row>
    <row r="224" spans="1:13">
      <c r="A224" s="245">
        <v>214</v>
      </c>
      <c r="B224" s="442" t="s">
        <v>252</v>
      </c>
      <c r="C224" s="439">
        <v>1515.75</v>
      </c>
      <c r="D224" s="440">
        <v>1508.6166666666668</v>
      </c>
      <c r="E224" s="440">
        <v>1494.7833333333335</v>
      </c>
      <c r="F224" s="440">
        <v>1473.8166666666668</v>
      </c>
      <c r="G224" s="440">
        <v>1459.9833333333336</v>
      </c>
      <c r="H224" s="440">
        <v>1529.5833333333335</v>
      </c>
      <c r="I224" s="440">
        <v>1543.4166666666665</v>
      </c>
      <c r="J224" s="440">
        <v>1564.3833333333334</v>
      </c>
      <c r="K224" s="439">
        <v>1522.45</v>
      </c>
      <c r="L224" s="439">
        <v>1487.65</v>
      </c>
      <c r="M224" s="439">
        <v>5.1452299999999997</v>
      </c>
    </row>
    <row r="225" spans="1:13">
      <c r="A225" s="245">
        <v>215</v>
      </c>
      <c r="B225" s="442" t="s">
        <v>117</v>
      </c>
      <c r="C225" s="439">
        <v>579.75</v>
      </c>
      <c r="D225" s="440">
        <v>580.9</v>
      </c>
      <c r="E225" s="440">
        <v>572.9</v>
      </c>
      <c r="F225" s="440">
        <v>566.04999999999995</v>
      </c>
      <c r="G225" s="440">
        <v>558.04999999999995</v>
      </c>
      <c r="H225" s="440">
        <v>587.75</v>
      </c>
      <c r="I225" s="440">
        <v>595.75</v>
      </c>
      <c r="J225" s="440">
        <v>602.6</v>
      </c>
      <c r="K225" s="439">
        <v>588.9</v>
      </c>
      <c r="L225" s="439">
        <v>574.04999999999995</v>
      </c>
      <c r="M225" s="439">
        <v>13.54494</v>
      </c>
    </row>
    <row r="226" spans="1:13">
      <c r="A226" s="245">
        <v>216</v>
      </c>
      <c r="B226" s="442" t="s">
        <v>387</v>
      </c>
      <c r="C226" s="439">
        <v>625.65</v>
      </c>
      <c r="D226" s="440">
        <v>624.35</v>
      </c>
      <c r="E226" s="440">
        <v>616.30000000000007</v>
      </c>
      <c r="F226" s="440">
        <v>606.95000000000005</v>
      </c>
      <c r="G226" s="440">
        <v>598.90000000000009</v>
      </c>
      <c r="H226" s="440">
        <v>633.70000000000005</v>
      </c>
      <c r="I226" s="440">
        <v>641.75</v>
      </c>
      <c r="J226" s="440">
        <v>651.1</v>
      </c>
      <c r="K226" s="439">
        <v>632.4</v>
      </c>
      <c r="L226" s="439">
        <v>615</v>
      </c>
      <c r="M226" s="439">
        <v>19.90578</v>
      </c>
    </row>
    <row r="227" spans="1:13">
      <c r="A227" s="245">
        <v>217</v>
      </c>
      <c r="B227" s="442" t="s">
        <v>388</v>
      </c>
      <c r="C227" s="439">
        <v>3399.2</v>
      </c>
      <c r="D227" s="440">
        <v>3426.8666666666663</v>
      </c>
      <c r="E227" s="440">
        <v>3331.5333333333328</v>
      </c>
      <c r="F227" s="440">
        <v>3263.8666666666663</v>
      </c>
      <c r="G227" s="440">
        <v>3168.5333333333328</v>
      </c>
      <c r="H227" s="440">
        <v>3494.5333333333328</v>
      </c>
      <c r="I227" s="440">
        <v>3589.8666666666659</v>
      </c>
      <c r="J227" s="440">
        <v>3657.5333333333328</v>
      </c>
      <c r="K227" s="439">
        <v>3522.2</v>
      </c>
      <c r="L227" s="439">
        <v>3359.2</v>
      </c>
      <c r="M227" s="439">
        <v>0.15742</v>
      </c>
    </row>
    <row r="228" spans="1:13">
      <c r="A228" s="245">
        <v>218</v>
      </c>
      <c r="B228" s="442" t="s">
        <v>253</v>
      </c>
      <c r="C228" s="439">
        <v>39</v>
      </c>
      <c r="D228" s="440">
        <v>39.166666666666664</v>
      </c>
      <c r="E228" s="440">
        <v>38.733333333333327</v>
      </c>
      <c r="F228" s="440">
        <v>38.466666666666661</v>
      </c>
      <c r="G228" s="440">
        <v>38.033333333333324</v>
      </c>
      <c r="H228" s="440">
        <v>39.43333333333333</v>
      </c>
      <c r="I228" s="440">
        <v>39.866666666666667</v>
      </c>
      <c r="J228" s="440">
        <v>40.133333333333333</v>
      </c>
      <c r="K228" s="439">
        <v>39.6</v>
      </c>
      <c r="L228" s="439">
        <v>38.9</v>
      </c>
      <c r="M228" s="439">
        <v>84.886300000000006</v>
      </c>
    </row>
    <row r="229" spans="1:13">
      <c r="A229" s="245">
        <v>219</v>
      </c>
      <c r="B229" s="442" t="s">
        <v>119</v>
      </c>
      <c r="C229" s="439">
        <v>60.05</v>
      </c>
      <c r="D229" s="440">
        <v>60.4</v>
      </c>
      <c r="E229" s="440">
        <v>59.25</v>
      </c>
      <c r="F229" s="440">
        <v>58.45</v>
      </c>
      <c r="G229" s="440">
        <v>57.300000000000004</v>
      </c>
      <c r="H229" s="440">
        <v>61.199999999999996</v>
      </c>
      <c r="I229" s="440">
        <v>62.349999999999987</v>
      </c>
      <c r="J229" s="440">
        <v>63.149999999999991</v>
      </c>
      <c r="K229" s="439">
        <v>61.55</v>
      </c>
      <c r="L229" s="439">
        <v>59.6</v>
      </c>
      <c r="M229" s="439">
        <v>242.9495</v>
      </c>
    </row>
    <row r="230" spans="1:13">
      <c r="A230" s="245">
        <v>220</v>
      </c>
      <c r="B230" s="442" t="s">
        <v>389</v>
      </c>
      <c r="C230" s="439">
        <v>56.65</v>
      </c>
      <c r="D230" s="440">
        <v>56.616666666666667</v>
      </c>
      <c r="E230" s="440">
        <v>56.133333333333333</v>
      </c>
      <c r="F230" s="440">
        <v>55.616666666666667</v>
      </c>
      <c r="G230" s="440">
        <v>55.133333333333333</v>
      </c>
      <c r="H230" s="440">
        <v>57.133333333333333</v>
      </c>
      <c r="I230" s="440">
        <v>57.616666666666667</v>
      </c>
      <c r="J230" s="440">
        <v>58.133333333333333</v>
      </c>
      <c r="K230" s="439">
        <v>57.1</v>
      </c>
      <c r="L230" s="439">
        <v>56.1</v>
      </c>
      <c r="M230" s="439">
        <v>26.811869999999999</v>
      </c>
    </row>
    <row r="231" spans="1:13">
      <c r="A231" s="245">
        <v>221</v>
      </c>
      <c r="B231" s="442" t="s">
        <v>390</v>
      </c>
      <c r="C231" s="439">
        <v>1167.25</v>
      </c>
      <c r="D231" s="440">
        <v>1167.55</v>
      </c>
      <c r="E231" s="440">
        <v>1151.0999999999999</v>
      </c>
      <c r="F231" s="440">
        <v>1134.95</v>
      </c>
      <c r="G231" s="440">
        <v>1118.5</v>
      </c>
      <c r="H231" s="440">
        <v>1183.6999999999998</v>
      </c>
      <c r="I231" s="440">
        <v>1200.1500000000001</v>
      </c>
      <c r="J231" s="440">
        <v>1216.2999999999997</v>
      </c>
      <c r="K231" s="439">
        <v>1184</v>
      </c>
      <c r="L231" s="439">
        <v>1151.4000000000001</v>
      </c>
      <c r="M231" s="439">
        <v>0.83789000000000002</v>
      </c>
    </row>
    <row r="232" spans="1:13">
      <c r="A232" s="245">
        <v>222</v>
      </c>
      <c r="B232" s="442" t="s">
        <v>391</v>
      </c>
      <c r="C232" s="439">
        <v>264.85000000000002</v>
      </c>
      <c r="D232" s="440">
        <v>266.05</v>
      </c>
      <c r="E232" s="440">
        <v>260.10000000000002</v>
      </c>
      <c r="F232" s="440">
        <v>255.35000000000002</v>
      </c>
      <c r="G232" s="440">
        <v>249.40000000000003</v>
      </c>
      <c r="H232" s="440">
        <v>270.8</v>
      </c>
      <c r="I232" s="440">
        <v>276.74999999999994</v>
      </c>
      <c r="J232" s="440">
        <v>281.5</v>
      </c>
      <c r="K232" s="439">
        <v>272</v>
      </c>
      <c r="L232" s="439">
        <v>261.3</v>
      </c>
      <c r="M232" s="439">
        <v>0.56593000000000004</v>
      </c>
    </row>
    <row r="233" spans="1:13">
      <c r="A233" s="245">
        <v>223</v>
      </c>
      <c r="B233" s="442" t="s">
        <v>746</v>
      </c>
      <c r="C233" s="439">
        <v>1189.6500000000001</v>
      </c>
      <c r="D233" s="440">
        <v>1187.2833333333335</v>
      </c>
      <c r="E233" s="440">
        <v>1173.5666666666671</v>
      </c>
      <c r="F233" s="440">
        <v>1157.4833333333336</v>
      </c>
      <c r="G233" s="440">
        <v>1143.7666666666671</v>
      </c>
      <c r="H233" s="440">
        <v>1203.366666666667</v>
      </c>
      <c r="I233" s="440">
        <v>1217.0833333333337</v>
      </c>
      <c r="J233" s="440">
        <v>1233.166666666667</v>
      </c>
      <c r="K233" s="439">
        <v>1201</v>
      </c>
      <c r="L233" s="439">
        <v>1171.2</v>
      </c>
      <c r="M233" s="439">
        <v>0.58199999999999996</v>
      </c>
    </row>
    <row r="234" spans="1:13">
      <c r="A234" s="245">
        <v>224</v>
      </c>
      <c r="B234" s="442" t="s">
        <v>750</v>
      </c>
      <c r="C234" s="439">
        <v>659.8</v>
      </c>
      <c r="D234" s="440">
        <v>664.66666666666663</v>
      </c>
      <c r="E234" s="440">
        <v>652.63333333333321</v>
      </c>
      <c r="F234" s="440">
        <v>645.46666666666658</v>
      </c>
      <c r="G234" s="440">
        <v>633.43333333333317</v>
      </c>
      <c r="H234" s="440">
        <v>671.83333333333326</v>
      </c>
      <c r="I234" s="440">
        <v>683.86666666666679</v>
      </c>
      <c r="J234" s="440">
        <v>691.0333333333333</v>
      </c>
      <c r="K234" s="439">
        <v>676.7</v>
      </c>
      <c r="L234" s="439">
        <v>657.5</v>
      </c>
      <c r="M234" s="439">
        <v>4.75284</v>
      </c>
    </row>
    <row r="235" spans="1:13">
      <c r="A235" s="245">
        <v>225</v>
      </c>
      <c r="B235" s="442" t="s">
        <v>392</v>
      </c>
      <c r="C235" s="439">
        <v>143.35</v>
      </c>
      <c r="D235" s="440">
        <v>144.18333333333331</v>
      </c>
      <c r="E235" s="440">
        <v>141.16666666666663</v>
      </c>
      <c r="F235" s="440">
        <v>138.98333333333332</v>
      </c>
      <c r="G235" s="440">
        <v>135.96666666666664</v>
      </c>
      <c r="H235" s="440">
        <v>146.36666666666662</v>
      </c>
      <c r="I235" s="440">
        <v>149.38333333333333</v>
      </c>
      <c r="J235" s="440">
        <v>151.56666666666661</v>
      </c>
      <c r="K235" s="439">
        <v>147.19999999999999</v>
      </c>
      <c r="L235" s="439">
        <v>142</v>
      </c>
      <c r="M235" s="439">
        <v>115.00444</v>
      </c>
    </row>
    <row r="236" spans="1:13">
      <c r="A236" s="245">
        <v>226</v>
      </c>
      <c r="B236" s="442" t="s">
        <v>393</v>
      </c>
      <c r="C236" s="439">
        <v>48.2</v>
      </c>
      <c r="D236" s="440">
        <v>48.433333333333337</v>
      </c>
      <c r="E236" s="440">
        <v>47.916666666666671</v>
      </c>
      <c r="F236" s="440">
        <v>47.633333333333333</v>
      </c>
      <c r="G236" s="440">
        <v>47.116666666666667</v>
      </c>
      <c r="H236" s="440">
        <v>48.716666666666676</v>
      </c>
      <c r="I236" s="440">
        <v>49.233333333333341</v>
      </c>
      <c r="J236" s="440">
        <v>49.51666666666668</v>
      </c>
      <c r="K236" s="439">
        <v>48.95</v>
      </c>
      <c r="L236" s="439">
        <v>48.15</v>
      </c>
      <c r="M236" s="439">
        <v>18.945720000000001</v>
      </c>
    </row>
    <row r="237" spans="1:13">
      <c r="A237" s="245">
        <v>227</v>
      </c>
      <c r="B237" s="442" t="s">
        <v>126</v>
      </c>
      <c r="C237" s="439">
        <v>207.9</v>
      </c>
      <c r="D237" s="440">
        <v>208.70000000000002</v>
      </c>
      <c r="E237" s="440">
        <v>206.95000000000005</v>
      </c>
      <c r="F237" s="440">
        <v>206.00000000000003</v>
      </c>
      <c r="G237" s="440">
        <v>204.25000000000006</v>
      </c>
      <c r="H237" s="440">
        <v>209.65000000000003</v>
      </c>
      <c r="I237" s="440">
        <v>211.39999999999998</v>
      </c>
      <c r="J237" s="440">
        <v>212.35000000000002</v>
      </c>
      <c r="K237" s="439">
        <v>210.45</v>
      </c>
      <c r="L237" s="439">
        <v>207.75</v>
      </c>
      <c r="M237" s="439">
        <v>214.24290999999999</v>
      </c>
    </row>
    <row r="238" spans="1:13">
      <c r="A238" s="245">
        <v>228</v>
      </c>
      <c r="B238" s="442" t="s">
        <v>395</v>
      </c>
      <c r="C238" s="439">
        <v>126.8</v>
      </c>
      <c r="D238" s="440">
        <v>127.46666666666665</v>
      </c>
      <c r="E238" s="440">
        <v>125.33333333333331</v>
      </c>
      <c r="F238" s="440">
        <v>123.86666666666666</v>
      </c>
      <c r="G238" s="440">
        <v>121.73333333333332</v>
      </c>
      <c r="H238" s="440">
        <v>128.93333333333331</v>
      </c>
      <c r="I238" s="440">
        <v>131.06666666666666</v>
      </c>
      <c r="J238" s="440">
        <v>132.5333333333333</v>
      </c>
      <c r="K238" s="439">
        <v>129.6</v>
      </c>
      <c r="L238" s="439">
        <v>126</v>
      </c>
      <c r="M238" s="439">
        <v>5.9532499999999997</v>
      </c>
    </row>
    <row r="239" spans="1:13">
      <c r="A239" s="245">
        <v>229</v>
      </c>
      <c r="B239" s="442" t="s">
        <v>396</v>
      </c>
      <c r="C239" s="439">
        <v>184.7</v>
      </c>
      <c r="D239" s="440">
        <v>184.41666666666666</v>
      </c>
      <c r="E239" s="440">
        <v>183.2833333333333</v>
      </c>
      <c r="F239" s="440">
        <v>181.86666666666665</v>
      </c>
      <c r="G239" s="440">
        <v>180.73333333333329</v>
      </c>
      <c r="H239" s="440">
        <v>185.83333333333331</v>
      </c>
      <c r="I239" s="440">
        <v>186.9666666666667</v>
      </c>
      <c r="J239" s="440">
        <v>188.38333333333333</v>
      </c>
      <c r="K239" s="439">
        <v>185.55</v>
      </c>
      <c r="L239" s="439">
        <v>183</v>
      </c>
      <c r="M239" s="439">
        <v>8.8589300000000009</v>
      </c>
    </row>
    <row r="240" spans="1:13">
      <c r="A240" s="245">
        <v>230</v>
      </c>
      <c r="B240" s="442" t="s">
        <v>115</v>
      </c>
      <c r="C240" s="439">
        <v>287.35000000000002</v>
      </c>
      <c r="D240" s="440">
        <v>286.7166666666667</v>
      </c>
      <c r="E240" s="440">
        <v>278.63333333333338</v>
      </c>
      <c r="F240" s="440">
        <v>269.91666666666669</v>
      </c>
      <c r="G240" s="440">
        <v>261.83333333333337</v>
      </c>
      <c r="H240" s="440">
        <v>295.43333333333339</v>
      </c>
      <c r="I240" s="440">
        <v>303.51666666666665</v>
      </c>
      <c r="J240" s="440">
        <v>312.23333333333341</v>
      </c>
      <c r="K240" s="439">
        <v>294.8</v>
      </c>
      <c r="L240" s="439">
        <v>278</v>
      </c>
      <c r="M240" s="439">
        <v>494.45404000000002</v>
      </c>
    </row>
    <row r="241" spans="1:13">
      <c r="A241" s="245">
        <v>231</v>
      </c>
      <c r="B241" s="442" t="s">
        <v>397</v>
      </c>
      <c r="C241" s="439">
        <v>109.7</v>
      </c>
      <c r="D241" s="440">
        <v>111.01666666666665</v>
      </c>
      <c r="E241" s="440">
        <v>107.2833333333333</v>
      </c>
      <c r="F241" s="440">
        <v>104.86666666666665</v>
      </c>
      <c r="G241" s="440">
        <v>101.1333333333333</v>
      </c>
      <c r="H241" s="440">
        <v>113.43333333333331</v>
      </c>
      <c r="I241" s="440">
        <v>117.16666666666666</v>
      </c>
      <c r="J241" s="440">
        <v>119.58333333333331</v>
      </c>
      <c r="K241" s="439">
        <v>114.75</v>
      </c>
      <c r="L241" s="439">
        <v>108.6</v>
      </c>
      <c r="M241" s="439">
        <v>135.42986999999999</v>
      </c>
    </row>
    <row r="242" spans="1:13">
      <c r="A242" s="245">
        <v>232</v>
      </c>
      <c r="B242" s="442" t="s">
        <v>747</v>
      </c>
      <c r="C242" s="439">
        <v>7267.5</v>
      </c>
      <c r="D242" s="440">
        <v>7256.1833333333334</v>
      </c>
      <c r="E242" s="440">
        <v>7214.3166666666666</v>
      </c>
      <c r="F242" s="440">
        <v>7161.1333333333332</v>
      </c>
      <c r="G242" s="440">
        <v>7119.2666666666664</v>
      </c>
      <c r="H242" s="440">
        <v>7309.3666666666668</v>
      </c>
      <c r="I242" s="440">
        <v>7351.2333333333336</v>
      </c>
      <c r="J242" s="440">
        <v>7404.416666666667</v>
      </c>
      <c r="K242" s="439">
        <v>7298.05</v>
      </c>
      <c r="L242" s="439">
        <v>7203</v>
      </c>
      <c r="M242" s="439">
        <v>0.62385000000000002</v>
      </c>
    </row>
    <row r="243" spans="1:13">
      <c r="A243" s="245">
        <v>233</v>
      </c>
      <c r="B243" s="442" t="s">
        <v>254</v>
      </c>
      <c r="C243" s="439">
        <v>140.55000000000001</v>
      </c>
      <c r="D243" s="440">
        <v>141.66666666666666</v>
      </c>
      <c r="E243" s="440">
        <v>138.5333333333333</v>
      </c>
      <c r="F243" s="440">
        <v>136.51666666666665</v>
      </c>
      <c r="G243" s="440">
        <v>133.3833333333333</v>
      </c>
      <c r="H243" s="440">
        <v>143.68333333333331</v>
      </c>
      <c r="I243" s="440">
        <v>146.81666666666669</v>
      </c>
      <c r="J243" s="440">
        <v>148.83333333333331</v>
      </c>
      <c r="K243" s="439">
        <v>144.80000000000001</v>
      </c>
      <c r="L243" s="439">
        <v>139.65</v>
      </c>
      <c r="M243" s="439">
        <v>19.712389999999999</v>
      </c>
    </row>
    <row r="244" spans="1:13">
      <c r="A244" s="245">
        <v>234</v>
      </c>
      <c r="B244" s="442" t="s">
        <v>398</v>
      </c>
      <c r="C244" s="439">
        <v>364.75</v>
      </c>
      <c r="D244" s="440">
        <v>365.90000000000003</v>
      </c>
      <c r="E244" s="440">
        <v>361.85000000000008</v>
      </c>
      <c r="F244" s="440">
        <v>358.95000000000005</v>
      </c>
      <c r="G244" s="440">
        <v>354.90000000000009</v>
      </c>
      <c r="H244" s="440">
        <v>368.80000000000007</v>
      </c>
      <c r="I244" s="440">
        <v>372.85</v>
      </c>
      <c r="J244" s="440">
        <v>375.75000000000006</v>
      </c>
      <c r="K244" s="439">
        <v>369.95</v>
      </c>
      <c r="L244" s="439">
        <v>363</v>
      </c>
      <c r="M244" s="439">
        <v>18.774889999999999</v>
      </c>
    </row>
    <row r="245" spans="1:13">
      <c r="A245" s="245">
        <v>235</v>
      </c>
      <c r="B245" s="442" t="s">
        <v>255</v>
      </c>
      <c r="C245" s="439">
        <v>135.44999999999999</v>
      </c>
      <c r="D245" s="440">
        <v>136</v>
      </c>
      <c r="E245" s="440">
        <v>133.85</v>
      </c>
      <c r="F245" s="440">
        <v>132.25</v>
      </c>
      <c r="G245" s="440">
        <v>130.1</v>
      </c>
      <c r="H245" s="440">
        <v>137.6</v>
      </c>
      <c r="I245" s="440">
        <v>139.74999999999997</v>
      </c>
      <c r="J245" s="440">
        <v>141.35</v>
      </c>
      <c r="K245" s="439">
        <v>138.15</v>
      </c>
      <c r="L245" s="439">
        <v>134.4</v>
      </c>
      <c r="M245" s="439">
        <v>25.676400000000001</v>
      </c>
    </row>
    <row r="246" spans="1:13">
      <c r="A246" s="245">
        <v>236</v>
      </c>
      <c r="B246" s="442" t="s">
        <v>125</v>
      </c>
      <c r="C246" s="439">
        <v>115.1</v>
      </c>
      <c r="D246" s="440">
        <v>115.61666666666667</v>
      </c>
      <c r="E246" s="440">
        <v>113.88333333333335</v>
      </c>
      <c r="F246" s="440">
        <v>112.66666666666669</v>
      </c>
      <c r="G246" s="440">
        <v>110.93333333333337</v>
      </c>
      <c r="H246" s="440">
        <v>116.83333333333334</v>
      </c>
      <c r="I246" s="440">
        <v>118.56666666666666</v>
      </c>
      <c r="J246" s="440">
        <v>119.78333333333333</v>
      </c>
      <c r="K246" s="439">
        <v>117.35</v>
      </c>
      <c r="L246" s="439">
        <v>114.4</v>
      </c>
      <c r="M246" s="439">
        <v>150.96010999999999</v>
      </c>
    </row>
    <row r="247" spans="1:13">
      <c r="A247" s="245">
        <v>237</v>
      </c>
      <c r="B247" s="442" t="s">
        <v>399</v>
      </c>
      <c r="C247" s="439">
        <v>20.7</v>
      </c>
      <c r="D247" s="440">
        <v>20.583333333333332</v>
      </c>
      <c r="E247" s="440">
        <v>20.266666666666666</v>
      </c>
      <c r="F247" s="440">
        <v>19.833333333333332</v>
      </c>
      <c r="G247" s="440">
        <v>19.516666666666666</v>
      </c>
      <c r="H247" s="440">
        <v>21.016666666666666</v>
      </c>
      <c r="I247" s="440">
        <v>21.333333333333336</v>
      </c>
      <c r="J247" s="440">
        <v>21.766666666666666</v>
      </c>
      <c r="K247" s="439">
        <v>20.9</v>
      </c>
      <c r="L247" s="439">
        <v>20.149999999999999</v>
      </c>
      <c r="M247" s="439">
        <v>205.17537999999999</v>
      </c>
    </row>
    <row r="248" spans="1:13">
      <c r="A248" s="245">
        <v>238</v>
      </c>
      <c r="B248" s="442" t="s">
        <v>772</v>
      </c>
      <c r="C248" s="439">
        <v>2093.75</v>
      </c>
      <c r="D248" s="440">
        <v>2102.25</v>
      </c>
      <c r="E248" s="440">
        <v>2072.5</v>
      </c>
      <c r="F248" s="440">
        <v>2051.25</v>
      </c>
      <c r="G248" s="440">
        <v>2021.5</v>
      </c>
      <c r="H248" s="440">
        <v>2123.5</v>
      </c>
      <c r="I248" s="440">
        <v>2153.25</v>
      </c>
      <c r="J248" s="440">
        <v>2174.5</v>
      </c>
      <c r="K248" s="439">
        <v>2132</v>
      </c>
      <c r="L248" s="439">
        <v>2081</v>
      </c>
      <c r="M248" s="439">
        <v>8.4405900000000003</v>
      </c>
    </row>
    <row r="249" spans="1:13">
      <c r="A249" s="245">
        <v>239</v>
      </c>
      <c r="B249" s="442" t="s">
        <v>748</v>
      </c>
      <c r="C249" s="439">
        <v>418.95</v>
      </c>
      <c r="D249" s="440">
        <v>416.98333333333335</v>
      </c>
      <c r="E249" s="440">
        <v>412.01666666666671</v>
      </c>
      <c r="F249" s="440">
        <v>405.08333333333337</v>
      </c>
      <c r="G249" s="440">
        <v>400.11666666666673</v>
      </c>
      <c r="H249" s="440">
        <v>423.91666666666669</v>
      </c>
      <c r="I249" s="440">
        <v>428.88333333333338</v>
      </c>
      <c r="J249" s="440">
        <v>435.81666666666666</v>
      </c>
      <c r="K249" s="439">
        <v>421.95</v>
      </c>
      <c r="L249" s="439">
        <v>410.05</v>
      </c>
      <c r="M249" s="439">
        <v>1.40194</v>
      </c>
    </row>
    <row r="250" spans="1:13">
      <c r="A250" s="245">
        <v>240</v>
      </c>
      <c r="B250" s="442" t="s">
        <v>120</v>
      </c>
      <c r="C250" s="439">
        <v>536.29999999999995</v>
      </c>
      <c r="D250" s="440">
        <v>539.79999999999995</v>
      </c>
      <c r="E250" s="440">
        <v>531.19999999999993</v>
      </c>
      <c r="F250" s="440">
        <v>526.1</v>
      </c>
      <c r="G250" s="440">
        <v>517.5</v>
      </c>
      <c r="H250" s="440">
        <v>544.89999999999986</v>
      </c>
      <c r="I250" s="440">
        <v>553.49999999999977</v>
      </c>
      <c r="J250" s="440">
        <v>558.5999999999998</v>
      </c>
      <c r="K250" s="439">
        <v>548.4</v>
      </c>
      <c r="L250" s="439">
        <v>534.70000000000005</v>
      </c>
      <c r="M250" s="439">
        <v>32.362679999999997</v>
      </c>
    </row>
    <row r="251" spans="1:13">
      <c r="A251" s="245">
        <v>241</v>
      </c>
      <c r="B251" s="442" t="s">
        <v>822</v>
      </c>
      <c r="C251" s="439">
        <v>255.6</v>
      </c>
      <c r="D251" s="440">
        <v>254.9</v>
      </c>
      <c r="E251" s="440">
        <v>253.3</v>
      </c>
      <c r="F251" s="440">
        <v>251</v>
      </c>
      <c r="G251" s="440">
        <v>249.4</v>
      </c>
      <c r="H251" s="440">
        <v>257.20000000000005</v>
      </c>
      <c r="I251" s="440">
        <v>258.79999999999995</v>
      </c>
      <c r="J251" s="440">
        <v>261.10000000000002</v>
      </c>
      <c r="K251" s="439">
        <v>256.5</v>
      </c>
      <c r="L251" s="439">
        <v>252.6</v>
      </c>
      <c r="M251" s="439">
        <v>9.6538199999999996</v>
      </c>
    </row>
    <row r="252" spans="1:13">
      <c r="A252" s="245">
        <v>242</v>
      </c>
      <c r="B252" s="442" t="s">
        <v>122</v>
      </c>
      <c r="C252" s="439">
        <v>1015.1</v>
      </c>
      <c r="D252" s="440">
        <v>1019.7333333333332</v>
      </c>
      <c r="E252" s="440">
        <v>1007.4666666666665</v>
      </c>
      <c r="F252" s="440">
        <v>999.83333333333326</v>
      </c>
      <c r="G252" s="440">
        <v>987.56666666666649</v>
      </c>
      <c r="H252" s="440">
        <v>1027.3666666666663</v>
      </c>
      <c r="I252" s="440">
        <v>1039.6333333333332</v>
      </c>
      <c r="J252" s="440">
        <v>1047.2666666666664</v>
      </c>
      <c r="K252" s="439">
        <v>1032</v>
      </c>
      <c r="L252" s="439">
        <v>1012.1</v>
      </c>
      <c r="M252" s="439">
        <v>26.794699999999999</v>
      </c>
    </row>
    <row r="253" spans="1:13">
      <c r="A253" s="245">
        <v>243</v>
      </c>
      <c r="B253" s="442" t="s">
        <v>256</v>
      </c>
      <c r="C253" s="439">
        <v>4688.8999999999996</v>
      </c>
      <c r="D253" s="440">
        <v>4701.3</v>
      </c>
      <c r="E253" s="440">
        <v>4662.6000000000004</v>
      </c>
      <c r="F253" s="440">
        <v>4636.3</v>
      </c>
      <c r="G253" s="440">
        <v>4597.6000000000004</v>
      </c>
      <c r="H253" s="440">
        <v>4727.6000000000004</v>
      </c>
      <c r="I253" s="440">
        <v>4766.2999999999993</v>
      </c>
      <c r="J253" s="440">
        <v>4792.6000000000004</v>
      </c>
      <c r="K253" s="439">
        <v>4740</v>
      </c>
      <c r="L253" s="439">
        <v>4675</v>
      </c>
      <c r="M253" s="439">
        <v>3.4534899999999999</v>
      </c>
    </row>
    <row r="254" spans="1:13">
      <c r="A254" s="245">
        <v>244</v>
      </c>
      <c r="B254" s="442" t="s">
        <v>124</v>
      </c>
      <c r="C254" s="439">
        <v>1446.9</v>
      </c>
      <c r="D254" s="440">
        <v>1442.6499999999999</v>
      </c>
      <c r="E254" s="440">
        <v>1433.6999999999998</v>
      </c>
      <c r="F254" s="440">
        <v>1420.5</v>
      </c>
      <c r="G254" s="440">
        <v>1411.55</v>
      </c>
      <c r="H254" s="440">
        <v>1455.8499999999997</v>
      </c>
      <c r="I254" s="440">
        <v>1464.8</v>
      </c>
      <c r="J254" s="440">
        <v>1477.9999999999995</v>
      </c>
      <c r="K254" s="439">
        <v>1451.6</v>
      </c>
      <c r="L254" s="439">
        <v>1429.45</v>
      </c>
      <c r="M254" s="439">
        <v>61.408279999999998</v>
      </c>
    </row>
    <row r="255" spans="1:13">
      <c r="A255" s="245">
        <v>245</v>
      </c>
      <c r="B255" s="442" t="s">
        <v>749</v>
      </c>
      <c r="C255" s="439">
        <v>967.75</v>
      </c>
      <c r="D255" s="440">
        <v>974.19999999999993</v>
      </c>
      <c r="E255" s="440">
        <v>954.64999999999986</v>
      </c>
      <c r="F255" s="440">
        <v>941.55</v>
      </c>
      <c r="G255" s="440">
        <v>921.99999999999989</v>
      </c>
      <c r="H255" s="440">
        <v>987.29999999999984</v>
      </c>
      <c r="I255" s="440">
        <v>1006.8499999999998</v>
      </c>
      <c r="J255" s="440">
        <v>1019.9499999999998</v>
      </c>
      <c r="K255" s="439">
        <v>993.75</v>
      </c>
      <c r="L255" s="439">
        <v>961.1</v>
      </c>
      <c r="M255" s="439">
        <v>0.60907999999999995</v>
      </c>
    </row>
    <row r="256" spans="1:13">
      <c r="A256" s="245">
        <v>246</v>
      </c>
      <c r="B256" s="442" t="s">
        <v>400</v>
      </c>
      <c r="C256" s="439">
        <v>326.85000000000002</v>
      </c>
      <c r="D256" s="440">
        <v>328.73333333333335</v>
      </c>
      <c r="E256" s="440">
        <v>323.61666666666667</v>
      </c>
      <c r="F256" s="440">
        <v>320.38333333333333</v>
      </c>
      <c r="G256" s="440">
        <v>315.26666666666665</v>
      </c>
      <c r="H256" s="440">
        <v>331.9666666666667</v>
      </c>
      <c r="I256" s="440">
        <v>337.08333333333337</v>
      </c>
      <c r="J256" s="440">
        <v>340.31666666666672</v>
      </c>
      <c r="K256" s="439">
        <v>333.85</v>
      </c>
      <c r="L256" s="439">
        <v>325.5</v>
      </c>
      <c r="M256" s="439">
        <v>2.2792300000000001</v>
      </c>
    </row>
    <row r="257" spans="1:13">
      <c r="A257" s="245">
        <v>247</v>
      </c>
      <c r="B257" s="442" t="s">
        <v>121</v>
      </c>
      <c r="C257" s="439">
        <v>1791.65</v>
      </c>
      <c r="D257" s="440">
        <v>1793.6000000000001</v>
      </c>
      <c r="E257" s="440">
        <v>1776.1000000000004</v>
      </c>
      <c r="F257" s="440">
        <v>1760.5500000000002</v>
      </c>
      <c r="G257" s="440">
        <v>1743.0500000000004</v>
      </c>
      <c r="H257" s="440">
        <v>1809.1500000000003</v>
      </c>
      <c r="I257" s="440">
        <v>1826.6499999999999</v>
      </c>
      <c r="J257" s="440">
        <v>1842.2000000000003</v>
      </c>
      <c r="K257" s="439">
        <v>1811.1</v>
      </c>
      <c r="L257" s="439">
        <v>1778.05</v>
      </c>
      <c r="M257" s="439">
        <v>6.0576499999999998</v>
      </c>
    </row>
    <row r="258" spans="1:13">
      <c r="A258" s="245">
        <v>248</v>
      </c>
      <c r="B258" s="442" t="s">
        <v>257</v>
      </c>
      <c r="C258" s="439">
        <v>2046.85</v>
      </c>
      <c r="D258" s="440">
        <v>2047.3000000000002</v>
      </c>
      <c r="E258" s="440">
        <v>2032.1000000000004</v>
      </c>
      <c r="F258" s="440">
        <v>2017.3500000000001</v>
      </c>
      <c r="G258" s="440">
        <v>2002.1500000000003</v>
      </c>
      <c r="H258" s="440">
        <v>2062.0500000000002</v>
      </c>
      <c r="I258" s="440">
        <v>2077.25</v>
      </c>
      <c r="J258" s="440">
        <v>2092.0000000000005</v>
      </c>
      <c r="K258" s="439">
        <v>2062.5</v>
      </c>
      <c r="L258" s="439">
        <v>2032.55</v>
      </c>
      <c r="M258" s="439">
        <v>4.2254100000000001</v>
      </c>
    </row>
    <row r="259" spans="1:13">
      <c r="A259" s="245">
        <v>249</v>
      </c>
      <c r="B259" s="442" t="s">
        <v>401</v>
      </c>
      <c r="C259" s="439">
        <v>1540.05</v>
      </c>
      <c r="D259" s="440">
        <v>1541.6833333333334</v>
      </c>
      <c r="E259" s="440">
        <v>1519.3666666666668</v>
      </c>
      <c r="F259" s="440">
        <v>1498.6833333333334</v>
      </c>
      <c r="G259" s="440">
        <v>1476.3666666666668</v>
      </c>
      <c r="H259" s="440">
        <v>1562.3666666666668</v>
      </c>
      <c r="I259" s="440">
        <v>1584.6833333333334</v>
      </c>
      <c r="J259" s="440">
        <v>1605.3666666666668</v>
      </c>
      <c r="K259" s="439">
        <v>1564</v>
      </c>
      <c r="L259" s="439">
        <v>1521</v>
      </c>
      <c r="M259" s="439">
        <v>0.72655999999999998</v>
      </c>
    </row>
    <row r="260" spans="1:13">
      <c r="A260" s="245">
        <v>250</v>
      </c>
      <c r="B260" s="442" t="s">
        <v>402</v>
      </c>
      <c r="C260" s="439">
        <v>2850.5</v>
      </c>
      <c r="D260" s="440">
        <v>2856.4500000000003</v>
      </c>
      <c r="E260" s="440">
        <v>2829.0500000000006</v>
      </c>
      <c r="F260" s="440">
        <v>2807.6000000000004</v>
      </c>
      <c r="G260" s="440">
        <v>2780.2000000000007</v>
      </c>
      <c r="H260" s="440">
        <v>2877.9000000000005</v>
      </c>
      <c r="I260" s="440">
        <v>2905.3</v>
      </c>
      <c r="J260" s="440">
        <v>2926.7500000000005</v>
      </c>
      <c r="K260" s="439">
        <v>2883.85</v>
      </c>
      <c r="L260" s="439">
        <v>2835</v>
      </c>
      <c r="M260" s="439">
        <v>1.03914</v>
      </c>
    </row>
    <row r="261" spans="1:13">
      <c r="A261" s="245">
        <v>251</v>
      </c>
      <c r="B261" s="442" t="s">
        <v>403</v>
      </c>
      <c r="C261" s="439">
        <v>565.1</v>
      </c>
      <c r="D261" s="440">
        <v>565.66666666666663</v>
      </c>
      <c r="E261" s="440">
        <v>559.43333333333328</v>
      </c>
      <c r="F261" s="440">
        <v>553.76666666666665</v>
      </c>
      <c r="G261" s="440">
        <v>547.5333333333333</v>
      </c>
      <c r="H261" s="440">
        <v>571.33333333333326</v>
      </c>
      <c r="I261" s="440">
        <v>577.56666666666661</v>
      </c>
      <c r="J261" s="440">
        <v>583.23333333333323</v>
      </c>
      <c r="K261" s="439">
        <v>571.9</v>
      </c>
      <c r="L261" s="439">
        <v>560</v>
      </c>
      <c r="M261" s="439">
        <v>2.9416899999999999</v>
      </c>
    </row>
    <row r="262" spans="1:13">
      <c r="A262" s="245">
        <v>252</v>
      </c>
      <c r="B262" s="442" t="s">
        <v>404</v>
      </c>
      <c r="C262" s="439">
        <v>172.8</v>
      </c>
      <c r="D262" s="440">
        <v>173.79999999999998</v>
      </c>
      <c r="E262" s="440">
        <v>169.49999999999997</v>
      </c>
      <c r="F262" s="440">
        <v>166.2</v>
      </c>
      <c r="G262" s="440">
        <v>161.89999999999998</v>
      </c>
      <c r="H262" s="440">
        <v>177.09999999999997</v>
      </c>
      <c r="I262" s="440">
        <v>181.39999999999998</v>
      </c>
      <c r="J262" s="440">
        <v>184.69999999999996</v>
      </c>
      <c r="K262" s="439">
        <v>178.1</v>
      </c>
      <c r="L262" s="439">
        <v>170.5</v>
      </c>
      <c r="M262" s="439">
        <v>14.783189999999999</v>
      </c>
    </row>
    <row r="263" spans="1:13">
      <c r="A263" s="245">
        <v>253</v>
      </c>
      <c r="B263" s="442" t="s">
        <v>405</v>
      </c>
      <c r="C263" s="439">
        <v>137.55000000000001</v>
      </c>
      <c r="D263" s="440">
        <v>138.31666666666666</v>
      </c>
      <c r="E263" s="440">
        <v>135.78333333333333</v>
      </c>
      <c r="F263" s="440">
        <v>134.01666666666668</v>
      </c>
      <c r="G263" s="440">
        <v>131.48333333333335</v>
      </c>
      <c r="H263" s="440">
        <v>140.08333333333331</v>
      </c>
      <c r="I263" s="440">
        <v>142.61666666666662</v>
      </c>
      <c r="J263" s="440">
        <v>144.3833333333333</v>
      </c>
      <c r="K263" s="439">
        <v>140.85</v>
      </c>
      <c r="L263" s="439">
        <v>136.55000000000001</v>
      </c>
      <c r="M263" s="439">
        <v>19.529419999999998</v>
      </c>
    </row>
    <row r="264" spans="1:13">
      <c r="A264" s="245">
        <v>254</v>
      </c>
      <c r="B264" s="442" t="s">
        <v>406</v>
      </c>
      <c r="C264" s="439">
        <v>93.15</v>
      </c>
      <c r="D264" s="440">
        <v>94.066666666666677</v>
      </c>
      <c r="E264" s="440">
        <v>91.183333333333351</v>
      </c>
      <c r="F264" s="440">
        <v>89.216666666666669</v>
      </c>
      <c r="G264" s="440">
        <v>86.333333333333343</v>
      </c>
      <c r="H264" s="440">
        <v>96.03333333333336</v>
      </c>
      <c r="I264" s="440">
        <v>98.916666666666686</v>
      </c>
      <c r="J264" s="440">
        <v>100.88333333333337</v>
      </c>
      <c r="K264" s="439">
        <v>96.95</v>
      </c>
      <c r="L264" s="439">
        <v>92.1</v>
      </c>
      <c r="M264" s="439">
        <v>13.738580000000001</v>
      </c>
    </row>
    <row r="265" spans="1:13">
      <c r="A265" s="245">
        <v>255</v>
      </c>
      <c r="B265" s="442" t="s">
        <v>258</v>
      </c>
      <c r="C265" s="439">
        <v>153.55000000000001</v>
      </c>
      <c r="D265" s="440">
        <v>153.73333333333335</v>
      </c>
      <c r="E265" s="440">
        <v>151.06666666666669</v>
      </c>
      <c r="F265" s="440">
        <v>148.58333333333334</v>
      </c>
      <c r="G265" s="440">
        <v>145.91666666666669</v>
      </c>
      <c r="H265" s="440">
        <v>156.2166666666667</v>
      </c>
      <c r="I265" s="440">
        <v>158.88333333333333</v>
      </c>
      <c r="J265" s="440">
        <v>161.3666666666667</v>
      </c>
      <c r="K265" s="439">
        <v>156.4</v>
      </c>
      <c r="L265" s="439">
        <v>151.25</v>
      </c>
      <c r="M265" s="439">
        <v>66.906360000000006</v>
      </c>
    </row>
    <row r="266" spans="1:13">
      <c r="A266" s="245">
        <v>256</v>
      </c>
      <c r="B266" s="442" t="s">
        <v>128</v>
      </c>
      <c r="C266" s="439">
        <v>731.2</v>
      </c>
      <c r="D266" s="440">
        <v>723.35</v>
      </c>
      <c r="E266" s="440">
        <v>712.6</v>
      </c>
      <c r="F266" s="440">
        <v>694</v>
      </c>
      <c r="G266" s="440">
        <v>683.25</v>
      </c>
      <c r="H266" s="440">
        <v>741.95</v>
      </c>
      <c r="I266" s="440">
        <v>752.7</v>
      </c>
      <c r="J266" s="440">
        <v>771.30000000000007</v>
      </c>
      <c r="K266" s="439">
        <v>734.1</v>
      </c>
      <c r="L266" s="439">
        <v>704.75</v>
      </c>
      <c r="M266" s="439">
        <v>113.72472999999999</v>
      </c>
    </row>
    <row r="267" spans="1:13">
      <c r="A267" s="245">
        <v>257</v>
      </c>
      <c r="B267" s="442" t="s">
        <v>751</v>
      </c>
      <c r="C267" s="439">
        <v>110.3</v>
      </c>
      <c r="D267" s="440">
        <v>111.10000000000001</v>
      </c>
      <c r="E267" s="440">
        <v>108.40000000000002</v>
      </c>
      <c r="F267" s="440">
        <v>106.50000000000001</v>
      </c>
      <c r="G267" s="440">
        <v>103.80000000000003</v>
      </c>
      <c r="H267" s="440">
        <v>113.00000000000001</v>
      </c>
      <c r="I267" s="440">
        <v>115.7</v>
      </c>
      <c r="J267" s="440">
        <v>117.60000000000001</v>
      </c>
      <c r="K267" s="439">
        <v>113.8</v>
      </c>
      <c r="L267" s="439">
        <v>109.2</v>
      </c>
      <c r="M267" s="439">
        <v>4.1487699999999998</v>
      </c>
    </row>
    <row r="268" spans="1:13">
      <c r="A268" s="245">
        <v>258</v>
      </c>
      <c r="B268" s="442" t="s">
        <v>407</v>
      </c>
      <c r="C268" s="439">
        <v>61.55</v>
      </c>
      <c r="D268" s="440">
        <v>61.716666666666669</v>
      </c>
      <c r="E268" s="440">
        <v>60.733333333333334</v>
      </c>
      <c r="F268" s="440">
        <v>59.916666666666664</v>
      </c>
      <c r="G268" s="440">
        <v>58.93333333333333</v>
      </c>
      <c r="H268" s="440">
        <v>62.533333333333339</v>
      </c>
      <c r="I268" s="440">
        <v>63.516666666666673</v>
      </c>
      <c r="J268" s="440">
        <v>64.333333333333343</v>
      </c>
      <c r="K268" s="439">
        <v>62.7</v>
      </c>
      <c r="L268" s="439">
        <v>60.9</v>
      </c>
      <c r="M268" s="439">
        <v>4.9237000000000002</v>
      </c>
    </row>
    <row r="269" spans="1:13">
      <c r="A269" s="245">
        <v>259</v>
      </c>
      <c r="B269" s="442" t="s">
        <v>408</v>
      </c>
      <c r="C269" s="439">
        <v>126.85</v>
      </c>
      <c r="D269" s="440">
        <v>128.63333333333333</v>
      </c>
      <c r="E269" s="440">
        <v>122.81666666666666</v>
      </c>
      <c r="F269" s="440">
        <v>118.78333333333333</v>
      </c>
      <c r="G269" s="440">
        <v>112.96666666666667</v>
      </c>
      <c r="H269" s="440">
        <v>132.66666666666666</v>
      </c>
      <c r="I269" s="440">
        <v>138.48333333333332</v>
      </c>
      <c r="J269" s="440">
        <v>142.51666666666665</v>
      </c>
      <c r="K269" s="439">
        <v>134.44999999999999</v>
      </c>
      <c r="L269" s="439">
        <v>124.6</v>
      </c>
      <c r="M269" s="439">
        <v>91.505039999999994</v>
      </c>
    </row>
    <row r="270" spans="1:13">
      <c r="A270" s="245">
        <v>260</v>
      </c>
      <c r="B270" s="442" t="s">
        <v>409</v>
      </c>
      <c r="C270" s="439">
        <v>29.2</v>
      </c>
      <c r="D270" s="440">
        <v>29.166666666666668</v>
      </c>
      <c r="E270" s="440">
        <v>28.833333333333336</v>
      </c>
      <c r="F270" s="440">
        <v>28.466666666666669</v>
      </c>
      <c r="G270" s="440">
        <v>28.133333333333336</v>
      </c>
      <c r="H270" s="440">
        <v>29.533333333333335</v>
      </c>
      <c r="I270" s="440">
        <v>29.866666666666671</v>
      </c>
      <c r="J270" s="440">
        <v>30.233333333333334</v>
      </c>
      <c r="K270" s="439">
        <v>29.5</v>
      </c>
      <c r="L270" s="439">
        <v>28.8</v>
      </c>
      <c r="M270" s="439">
        <v>26.734279999999998</v>
      </c>
    </row>
    <row r="271" spans="1:13">
      <c r="A271" s="245">
        <v>261</v>
      </c>
      <c r="B271" s="442" t="s">
        <v>410</v>
      </c>
      <c r="C271" s="439">
        <v>85.9</v>
      </c>
      <c r="D271" s="440">
        <v>86.433333333333337</v>
      </c>
      <c r="E271" s="440">
        <v>84.866666666666674</v>
      </c>
      <c r="F271" s="440">
        <v>83.833333333333343</v>
      </c>
      <c r="G271" s="440">
        <v>82.26666666666668</v>
      </c>
      <c r="H271" s="440">
        <v>87.466666666666669</v>
      </c>
      <c r="I271" s="440">
        <v>89.033333333333331</v>
      </c>
      <c r="J271" s="440">
        <v>90.066666666666663</v>
      </c>
      <c r="K271" s="439">
        <v>88</v>
      </c>
      <c r="L271" s="439">
        <v>85.4</v>
      </c>
      <c r="M271" s="439">
        <v>18.958469999999998</v>
      </c>
    </row>
    <row r="272" spans="1:13">
      <c r="A272" s="245">
        <v>262</v>
      </c>
      <c r="B272" s="442" t="s">
        <v>411</v>
      </c>
      <c r="C272" s="439">
        <v>114.5</v>
      </c>
      <c r="D272" s="440">
        <v>115.76666666666667</v>
      </c>
      <c r="E272" s="440">
        <v>112.03333333333333</v>
      </c>
      <c r="F272" s="440">
        <v>109.56666666666666</v>
      </c>
      <c r="G272" s="440">
        <v>105.83333333333333</v>
      </c>
      <c r="H272" s="440">
        <v>118.23333333333333</v>
      </c>
      <c r="I272" s="440">
        <v>121.96666666666665</v>
      </c>
      <c r="J272" s="440">
        <v>124.43333333333334</v>
      </c>
      <c r="K272" s="439">
        <v>119.5</v>
      </c>
      <c r="L272" s="439">
        <v>113.3</v>
      </c>
      <c r="M272" s="439">
        <v>32.734220000000001</v>
      </c>
    </row>
    <row r="273" spans="1:13">
      <c r="A273" s="245">
        <v>263</v>
      </c>
      <c r="B273" s="442" t="s">
        <v>412</v>
      </c>
      <c r="C273" s="439">
        <v>195.55</v>
      </c>
      <c r="D273" s="440">
        <v>194.15</v>
      </c>
      <c r="E273" s="440">
        <v>189.4</v>
      </c>
      <c r="F273" s="440">
        <v>183.25</v>
      </c>
      <c r="G273" s="440">
        <v>178.5</v>
      </c>
      <c r="H273" s="440">
        <v>200.3</v>
      </c>
      <c r="I273" s="440">
        <v>205.05</v>
      </c>
      <c r="J273" s="440">
        <v>211.20000000000002</v>
      </c>
      <c r="K273" s="439">
        <v>198.9</v>
      </c>
      <c r="L273" s="439">
        <v>188</v>
      </c>
      <c r="M273" s="439">
        <v>23.61111</v>
      </c>
    </row>
    <row r="274" spans="1:13">
      <c r="A274" s="245">
        <v>264</v>
      </c>
      <c r="B274" s="442" t="s">
        <v>413</v>
      </c>
      <c r="C274" s="439">
        <v>105.25</v>
      </c>
      <c r="D274" s="440">
        <v>103.08333333333333</v>
      </c>
      <c r="E274" s="440">
        <v>99.466666666666654</v>
      </c>
      <c r="F274" s="440">
        <v>93.683333333333323</v>
      </c>
      <c r="G274" s="440">
        <v>90.066666666666649</v>
      </c>
      <c r="H274" s="440">
        <v>108.86666666666666</v>
      </c>
      <c r="I274" s="440">
        <v>112.48333333333333</v>
      </c>
      <c r="J274" s="440">
        <v>118.26666666666667</v>
      </c>
      <c r="K274" s="439">
        <v>106.7</v>
      </c>
      <c r="L274" s="439">
        <v>97.3</v>
      </c>
      <c r="M274" s="439">
        <v>73.739419999999996</v>
      </c>
    </row>
    <row r="275" spans="1:13">
      <c r="A275" s="245">
        <v>265</v>
      </c>
      <c r="B275" s="442" t="s">
        <v>127</v>
      </c>
      <c r="C275" s="439">
        <v>421.1</v>
      </c>
      <c r="D275" s="440">
        <v>416.05</v>
      </c>
      <c r="E275" s="440">
        <v>409.70000000000005</v>
      </c>
      <c r="F275" s="440">
        <v>398.3</v>
      </c>
      <c r="G275" s="440">
        <v>391.95000000000005</v>
      </c>
      <c r="H275" s="440">
        <v>427.45000000000005</v>
      </c>
      <c r="I275" s="440">
        <v>433.80000000000007</v>
      </c>
      <c r="J275" s="440">
        <v>445.20000000000005</v>
      </c>
      <c r="K275" s="439">
        <v>422.4</v>
      </c>
      <c r="L275" s="439">
        <v>404.65</v>
      </c>
      <c r="M275" s="439">
        <v>172.16757999999999</v>
      </c>
    </row>
    <row r="276" spans="1:13">
      <c r="A276" s="245">
        <v>266</v>
      </c>
      <c r="B276" s="442" t="s">
        <v>414</v>
      </c>
      <c r="C276" s="439">
        <v>2243.9499999999998</v>
      </c>
      <c r="D276" s="440">
        <v>2243.65</v>
      </c>
      <c r="E276" s="440">
        <v>2215.3000000000002</v>
      </c>
      <c r="F276" s="440">
        <v>2186.65</v>
      </c>
      <c r="G276" s="440">
        <v>2158.3000000000002</v>
      </c>
      <c r="H276" s="440">
        <v>2272.3000000000002</v>
      </c>
      <c r="I276" s="440">
        <v>2300.6499999999996</v>
      </c>
      <c r="J276" s="440">
        <v>2329.3000000000002</v>
      </c>
      <c r="K276" s="439">
        <v>2272</v>
      </c>
      <c r="L276" s="439">
        <v>2215</v>
      </c>
      <c r="M276" s="439">
        <v>0.90766999999999998</v>
      </c>
    </row>
    <row r="277" spans="1:13">
      <c r="A277" s="245">
        <v>267</v>
      </c>
      <c r="B277" s="442" t="s">
        <v>129</v>
      </c>
      <c r="C277" s="439">
        <v>3218</v>
      </c>
      <c r="D277" s="440">
        <v>3220.5166666666664</v>
      </c>
      <c r="E277" s="440">
        <v>3189.2333333333327</v>
      </c>
      <c r="F277" s="440">
        <v>3160.4666666666662</v>
      </c>
      <c r="G277" s="440">
        <v>3129.1833333333325</v>
      </c>
      <c r="H277" s="440">
        <v>3249.2833333333328</v>
      </c>
      <c r="I277" s="440">
        <v>3280.5666666666666</v>
      </c>
      <c r="J277" s="440">
        <v>3309.333333333333</v>
      </c>
      <c r="K277" s="439">
        <v>3251.8</v>
      </c>
      <c r="L277" s="439">
        <v>3191.75</v>
      </c>
      <c r="M277" s="439">
        <v>5.2443299999999997</v>
      </c>
    </row>
    <row r="278" spans="1:13">
      <c r="A278" s="245">
        <v>268</v>
      </c>
      <c r="B278" s="442" t="s">
        <v>130</v>
      </c>
      <c r="C278" s="439">
        <v>966.55</v>
      </c>
      <c r="D278" s="440">
        <v>968.73333333333323</v>
      </c>
      <c r="E278" s="440">
        <v>953.11666666666645</v>
      </c>
      <c r="F278" s="440">
        <v>939.68333333333317</v>
      </c>
      <c r="G278" s="440">
        <v>924.06666666666638</v>
      </c>
      <c r="H278" s="440">
        <v>982.16666666666652</v>
      </c>
      <c r="I278" s="440">
        <v>997.7833333333333</v>
      </c>
      <c r="J278" s="440">
        <v>1011.2166666666666</v>
      </c>
      <c r="K278" s="439">
        <v>984.35</v>
      </c>
      <c r="L278" s="439">
        <v>955.3</v>
      </c>
      <c r="M278" s="439">
        <v>20.185600000000001</v>
      </c>
    </row>
    <row r="279" spans="1:13">
      <c r="A279" s="245">
        <v>269</v>
      </c>
      <c r="B279" s="442" t="s">
        <v>415</v>
      </c>
      <c r="C279" s="439">
        <v>154.5</v>
      </c>
      <c r="D279" s="440">
        <v>155.08333333333334</v>
      </c>
      <c r="E279" s="440">
        <v>152.51666666666668</v>
      </c>
      <c r="F279" s="440">
        <v>150.53333333333333</v>
      </c>
      <c r="G279" s="440">
        <v>147.96666666666667</v>
      </c>
      <c r="H279" s="440">
        <v>157.06666666666669</v>
      </c>
      <c r="I279" s="440">
        <v>159.63333333333335</v>
      </c>
      <c r="J279" s="440">
        <v>161.6166666666667</v>
      </c>
      <c r="K279" s="439">
        <v>157.65</v>
      </c>
      <c r="L279" s="439">
        <v>153.1</v>
      </c>
      <c r="M279" s="439">
        <v>5.0716200000000002</v>
      </c>
    </row>
    <row r="280" spans="1:13">
      <c r="A280" s="245">
        <v>270</v>
      </c>
      <c r="B280" s="442" t="s">
        <v>417</v>
      </c>
      <c r="C280" s="439">
        <v>671.65</v>
      </c>
      <c r="D280" s="440">
        <v>674.21666666666658</v>
      </c>
      <c r="E280" s="440">
        <v>662.73333333333312</v>
      </c>
      <c r="F280" s="440">
        <v>653.81666666666649</v>
      </c>
      <c r="G280" s="440">
        <v>642.33333333333303</v>
      </c>
      <c r="H280" s="440">
        <v>683.13333333333321</v>
      </c>
      <c r="I280" s="440">
        <v>694.61666666666656</v>
      </c>
      <c r="J280" s="440">
        <v>703.5333333333333</v>
      </c>
      <c r="K280" s="439">
        <v>685.7</v>
      </c>
      <c r="L280" s="439">
        <v>665.3</v>
      </c>
      <c r="M280" s="439">
        <v>1.99308</v>
      </c>
    </row>
    <row r="281" spans="1:13">
      <c r="A281" s="245">
        <v>271</v>
      </c>
      <c r="B281" s="442" t="s">
        <v>418</v>
      </c>
      <c r="C281" s="439">
        <v>222.8</v>
      </c>
      <c r="D281" s="440">
        <v>223.61666666666667</v>
      </c>
      <c r="E281" s="440">
        <v>219.43333333333334</v>
      </c>
      <c r="F281" s="440">
        <v>216.06666666666666</v>
      </c>
      <c r="G281" s="440">
        <v>211.88333333333333</v>
      </c>
      <c r="H281" s="440">
        <v>226.98333333333335</v>
      </c>
      <c r="I281" s="440">
        <v>231.16666666666669</v>
      </c>
      <c r="J281" s="440">
        <v>234.53333333333336</v>
      </c>
      <c r="K281" s="439">
        <v>227.8</v>
      </c>
      <c r="L281" s="439">
        <v>220.25</v>
      </c>
      <c r="M281" s="439">
        <v>2.5099499999999999</v>
      </c>
    </row>
    <row r="282" spans="1:13">
      <c r="A282" s="245">
        <v>272</v>
      </c>
      <c r="B282" s="442" t="s">
        <v>419</v>
      </c>
      <c r="C282" s="439">
        <v>231.55</v>
      </c>
      <c r="D282" s="440">
        <v>232.85</v>
      </c>
      <c r="E282" s="440">
        <v>223.7</v>
      </c>
      <c r="F282" s="440">
        <v>215.85</v>
      </c>
      <c r="G282" s="440">
        <v>206.7</v>
      </c>
      <c r="H282" s="440">
        <v>240.7</v>
      </c>
      <c r="I282" s="440">
        <v>249.85000000000002</v>
      </c>
      <c r="J282" s="440">
        <v>257.7</v>
      </c>
      <c r="K282" s="439">
        <v>242</v>
      </c>
      <c r="L282" s="439">
        <v>225</v>
      </c>
      <c r="M282" s="439">
        <v>19.833939999999998</v>
      </c>
    </row>
    <row r="283" spans="1:13">
      <c r="A283" s="245">
        <v>273</v>
      </c>
      <c r="B283" s="442" t="s">
        <v>752</v>
      </c>
      <c r="C283" s="439">
        <v>1011.65</v>
      </c>
      <c r="D283" s="440">
        <v>1019.75</v>
      </c>
      <c r="E283" s="440">
        <v>997.5</v>
      </c>
      <c r="F283" s="440">
        <v>983.35</v>
      </c>
      <c r="G283" s="440">
        <v>961.1</v>
      </c>
      <c r="H283" s="440">
        <v>1033.9000000000001</v>
      </c>
      <c r="I283" s="440">
        <v>1056.1500000000001</v>
      </c>
      <c r="J283" s="440">
        <v>1070.3</v>
      </c>
      <c r="K283" s="439">
        <v>1042</v>
      </c>
      <c r="L283" s="439">
        <v>1005.6</v>
      </c>
      <c r="M283" s="439">
        <v>0.56162999999999996</v>
      </c>
    </row>
    <row r="284" spans="1:13">
      <c r="A284" s="245">
        <v>274</v>
      </c>
      <c r="B284" s="442" t="s">
        <v>420</v>
      </c>
      <c r="C284" s="439">
        <v>1021.85</v>
      </c>
      <c r="D284" s="440">
        <v>1016.2166666666667</v>
      </c>
      <c r="E284" s="440">
        <v>1000.6333333333334</v>
      </c>
      <c r="F284" s="440">
        <v>979.41666666666674</v>
      </c>
      <c r="G284" s="440">
        <v>963.83333333333348</v>
      </c>
      <c r="H284" s="440">
        <v>1037.4333333333334</v>
      </c>
      <c r="I284" s="440">
        <v>1053.0166666666664</v>
      </c>
      <c r="J284" s="440">
        <v>1074.2333333333333</v>
      </c>
      <c r="K284" s="439">
        <v>1031.8</v>
      </c>
      <c r="L284" s="439">
        <v>995</v>
      </c>
      <c r="M284" s="439">
        <v>3.9247299999999998</v>
      </c>
    </row>
    <row r="285" spans="1:13">
      <c r="A285" s="245">
        <v>275</v>
      </c>
      <c r="B285" s="442" t="s">
        <v>421</v>
      </c>
      <c r="C285" s="439">
        <v>437.55</v>
      </c>
      <c r="D285" s="440">
        <v>437.7833333333333</v>
      </c>
      <c r="E285" s="440">
        <v>432.81666666666661</v>
      </c>
      <c r="F285" s="440">
        <v>428.08333333333331</v>
      </c>
      <c r="G285" s="440">
        <v>423.11666666666662</v>
      </c>
      <c r="H285" s="440">
        <v>442.51666666666659</v>
      </c>
      <c r="I285" s="440">
        <v>447.48333333333329</v>
      </c>
      <c r="J285" s="440">
        <v>452.21666666666658</v>
      </c>
      <c r="K285" s="439">
        <v>442.75</v>
      </c>
      <c r="L285" s="439">
        <v>433.05</v>
      </c>
      <c r="M285" s="439">
        <v>3.14005</v>
      </c>
    </row>
    <row r="286" spans="1:13">
      <c r="A286" s="245">
        <v>276</v>
      </c>
      <c r="B286" s="442" t="s">
        <v>422</v>
      </c>
      <c r="C286" s="439">
        <v>582.79999999999995</v>
      </c>
      <c r="D286" s="440">
        <v>581.86666666666667</v>
      </c>
      <c r="E286" s="440">
        <v>578.7833333333333</v>
      </c>
      <c r="F286" s="440">
        <v>574.76666666666665</v>
      </c>
      <c r="G286" s="440">
        <v>571.68333333333328</v>
      </c>
      <c r="H286" s="440">
        <v>585.88333333333333</v>
      </c>
      <c r="I286" s="440">
        <v>588.96666666666658</v>
      </c>
      <c r="J286" s="440">
        <v>592.98333333333335</v>
      </c>
      <c r="K286" s="439">
        <v>584.95000000000005</v>
      </c>
      <c r="L286" s="439">
        <v>577.85</v>
      </c>
      <c r="M286" s="439">
        <v>1.22089</v>
      </c>
    </row>
    <row r="287" spans="1:13">
      <c r="A287" s="245">
        <v>277</v>
      </c>
      <c r="B287" s="442" t="s">
        <v>423</v>
      </c>
      <c r="C287" s="439">
        <v>63.35</v>
      </c>
      <c r="D287" s="440">
        <v>63.699999999999996</v>
      </c>
      <c r="E287" s="440">
        <v>62.899999999999991</v>
      </c>
      <c r="F287" s="440">
        <v>62.449999999999996</v>
      </c>
      <c r="G287" s="440">
        <v>61.649999999999991</v>
      </c>
      <c r="H287" s="440">
        <v>64.149999999999991</v>
      </c>
      <c r="I287" s="440">
        <v>64.949999999999989</v>
      </c>
      <c r="J287" s="440">
        <v>65.399999999999991</v>
      </c>
      <c r="K287" s="439">
        <v>64.5</v>
      </c>
      <c r="L287" s="439">
        <v>63.25</v>
      </c>
      <c r="M287" s="439">
        <v>16.821539999999999</v>
      </c>
    </row>
    <row r="288" spans="1:13">
      <c r="A288" s="245">
        <v>278</v>
      </c>
      <c r="B288" s="442" t="s">
        <v>424</v>
      </c>
      <c r="C288" s="439">
        <v>54</v>
      </c>
      <c r="D288" s="440">
        <v>54.183333333333337</v>
      </c>
      <c r="E288" s="440">
        <v>53.516666666666673</v>
      </c>
      <c r="F288" s="440">
        <v>53.033333333333339</v>
      </c>
      <c r="G288" s="440">
        <v>52.366666666666674</v>
      </c>
      <c r="H288" s="440">
        <v>54.666666666666671</v>
      </c>
      <c r="I288" s="440">
        <v>55.333333333333329</v>
      </c>
      <c r="J288" s="440">
        <v>55.81666666666667</v>
      </c>
      <c r="K288" s="439">
        <v>54.85</v>
      </c>
      <c r="L288" s="439">
        <v>53.7</v>
      </c>
      <c r="M288" s="439">
        <v>13.216379999999999</v>
      </c>
    </row>
    <row r="289" spans="1:13">
      <c r="A289" s="245">
        <v>279</v>
      </c>
      <c r="B289" s="442" t="s">
        <v>425</v>
      </c>
      <c r="C289" s="439">
        <v>692.15</v>
      </c>
      <c r="D289" s="440">
        <v>691.70000000000016</v>
      </c>
      <c r="E289" s="440">
        <v>687.40000000000032</v>
      </c>
      <c r="F289" s="440">
        <v>682.6500000000002</v>
      </c>
      <c r="G289" s="440">
        <v>678.35000000000036</v>
      </c>
      <c r="H289" s="440">
        <v>696.45000000000027</v>
      </c>
      <c r="I289" s="440">
        <v>700.75000000000023</v>
      </c>
      <c r="J289" s="440">
        <v>705.50000000000023</v>
      </c>
      <c r="K289" s="439">
        <v>696</v>
      </c>
      <c r="L289" s="439">
        <v>686.95</v>
      </c>
      <c r="M289" s="439">
        <v>2.26709</v>
      </c>
    </row>
    <row r="290" spans="1:13">
      <c r="A290" s="245">
        <v>280</v>
      </c>
      <c r="B290" s="442" t="s">
        <v>426</v>
      </c>
      <c r="C290" s="439">
        <v>396.95</v>
      </c>
      <c r="D290" s="440">
        <v>400.10000000000008</v>
      </c>
      <c r="E290" s="440">
        <v>390.20000000000016</v>
      </c>
      <c r="F290" s="440">
        <v>383.4500000000001</v>
      </c>
      <c r="G290" s="440">
        <v>373.55000000000018</v>
      </c>
      <c r="H290" s="440">
        <v>406.85000000000014</v>
      </c>
      <c r="I290" s="440">
        <v>416.75000000000011</v>
      </c>
      <c r="J290" s="440">
        <v>423.50000000000011</v>
      </c>
      <c r="K290" s="439">
        <v>410</v>
      </c>
      <c r="L290" s="439">
        <v>393.35</v>
      </c>
      <c r="M290" s="439">
        <v>4.1348399999999996</v>
      </c>
    </row>
    <row r="291" spans="1:13">
      <c r="A291" s="245">
        <v>281</v>
      </c>
      <c r="B291" s="442" t="s">
        <v>427</v>
      </c>
      <c r="C291" s="439">
        <v>239.25</v>
      </c>
      <c r="D291" s="440">
        <v>241.63333333333333</v>
      </c>
      <c r="E291" s="440">
        <v>234.76666666666665</v>
      </c>
      <c r="F291" s="440">
        <v>230.28333333333333</v>
      </c>
      <c r="G291" s="440">
        <v>223.41666666666666</v>
      </c>
      <c r="H291" s="440">
        <v>246.11666666666665</v>
      </c>
      <c r="I291" s="440">
        <v>252.98333333333332</v>
      </c>
      <c r="J291" s="440">
        <v>257.46666666666664</v>
      </c>
      <c r="K291" s="439">
        <v>248.5</v>
      </c>
      <c r="L291" s="439">
        <v>237.15</v>
      </c>
      <c r="M291" s="439">
        <v>8.5344200000000008</v>
      </c>
    </row>
    <row r="292" spans="1:13">
      <c r="A292" s="245">
        <v>282</v>
      </c>
      <c r="B292" s="442" t="s">
        <v>131</v>
      </c>
      <c r="C292" s="439">
        <v>1794.35</v>
      </c>
      <c r="D292" s="440">
        <v>1797.45</v>
      </c>
      <c r="E292" s="440">
        <v>1784.9</v>
      </c>
      <c r="F292" s="440">
        <v>1775.45</v>
      </c>
      <c r="G292" s="440">
        <v>1762.9</v>
      </c>
      <c r="H292" s="440">
        <v>1806.9</v>
      </c>
      <c r="I292" s="440">
        <v>1819.4499999999998</v>
      </c>
      <c r="J292" s="440">
        <v>1828.9</v>
      </c>
      <c r="K292" s="439">
        <v>1810</v>
      </c>
      <c r="L292" s="439">
        <v>1788</v>
      </c>
      <c r="M292" s="439">
        <v>16.219280000000001</v>
      </c>
    </row>
    <row r="293" spans="1:13">
      <c r="A293" s="245">
        <v>283</v>
      </c>
      <c r="B293" s="442" t="s">
        <v>132</v>
      </c>
      <c r="C293" s="439">
        <v>97.85</v>
      </c>
      <c r="D293" s="440">
        <v>98.116666666666674</v>
      </c>
      <c r="E293" s="440">
        <v>96.333333333333343</v>
      </c>
      <c r="F293" s="440">
        <v>94.816666666666663</v>
      </c>
      <c r="G293" s="440">
        <v>93.033333333333331</v>
      </c>
      <c r="H293" s="440">
        <v>99.633333333333354</v>
      </c>
      <c r="I293" s="440">
        <v>101.41666666666669</v>
      </c>
      <c r="J293" s="440">
        <v>102.93333333333337</v>
      </c>
      <c r="K293" s="439">
        <v>99.9</v>
      </c>
      <c r="L293" s="439">
        <v>96.6</v>
      </c>
      <c r="M293" s="439">
        <v>130.66107</v>
      </c>
    </row>
    <row r="294" spans="1:13">
      <c r="A294" s="245">
        <v>284</v>
      </c>
      <c r="B294" s="442" t="s">
        <v>259</v>
      </c>
      <c r="C294" s="439">
        <v>2873.8</v>
      </c>
      <c r="D294" s="440">
        <v>2855.2333333333336</v>
      </c>
      <c r="E294" s="440">
        <v>2825.4666666666672</v>
      </c>
      <c r="F294" s="440">
        <v>2777.1333333333337</v>
      </c>
      <c r="G294" s="440">
        <v>2747.3666666666672</v>
      </c>
      <c r="H294" s="440">
        <v>2903.5666666666671</v>
      </c>
      <c r="I294" s="440">
        <v>2933.3333333333335</v>
      </c>
      <c r="J294" s="440">
        <v>2981.666666666667</v>
      </c>
      <c r="K294" s="439">
        <v>2885</v>
      </c>
      <c r="L294" s="439">
        <v>2806.9</v>
      </c>
      <c r="M294" s="439">
        <v>4.3738299999999999</v>
      </c>
    </row>
    <row r="295" spans="1:13">
      <c r="A295" s="245">
        <v>285</v>
      </c>
      <c r="B295" s="442" t="s">
        <v>133</v>
      </c>
      <c r="C295" s="439">
        <v>522.15</v>
      </c>
      <c r="D295" s="440">
        <v>527.86666666666667</v>
      </c>
      <c r="E295" s="440">
        <v>513.2833333333333</v>
      </c>
      <c r="F295" s="440">
        <v>504.41666666666663</v>
      </c>
      <c r="G295" s="440">
        <v>489.83333333333326</v>
      </c>
      <c r="H295" s="440">
        <v>536.73333333333335</v>
      </c>
      <c r="I295" s="440">
        <v>551.31666666666661</v>
      </c>
      <c r="J295" s="440">
        <v>560.18333333333339</v>
      </c>
      <c r="K295" s="439">
        <v>542.45000000000005</v>
      </c>
      <c r="L295" s="439">
        <v>519</v>
      </c>
      <c r="M295" s="439">
        <v>78.51831</v>
      </c>
    </row>
    <row r="296" spans="1:13">
      <c r="A296" s="245">
        <v>286</v>
      </c>
      <c r="B296" s="442" t="s">
        <v>753</v>
      </c>
      <c r="C296" s="439">
        <v>281.35000000000002</v>
      </c>
      <c r="D296" s="440">
        <v>284.45</v>
      </c>
      <c r="E296" s="440">
        <v>276.89999999999998</v>
      </c>
      <c r="F296" s="440">
        <v>272.45</v>
      </c>
      <c r="G296" s="440">
        <v>264.89999999999998</v>
      </c>
      <c r="H296" s="440">
        <v>288.89999999999998</v>
      </c>
      <c r="I296" s="440">
        <v>296.45000000000005</v>
      </c>
      <c r="J296" s="440">
        <v>300.89999999999998</v>
      </c>
      <c r="K296" s="439">
        <v>292</v>
      </c>
      <c r="L296" s="439">
        <v>280</v>
      </c>
      <c r="M296" s="439">
        <v>2.5026299999999999</v>
      </c>
    </row>
    <row r="297" spans="1:13">
      <c r="A297" s="245">
        <v>287</v>
      </c>
      <c r="B297" s="442" t="s">
        <v>428</v>
      </c>
      <c r="C297" s="439">
        <v>6614.55</v>
      </c>
      <c r="D297" s="440">
        <v>6651.1833333333334</v>
      </c>
      <c r="E297" s="440">
        <v>6543.3666666666668</v>
      </c>
      <c r="F297" s="440">
        <v>6472.1833333333334</v>
      </c>
      <c r="G297" s="440">
        <v>6364.3666666666668</v>
      </c>
      <c r="H297" s="440">
        <v>6722.3666666666668</v>
      </c>
      <c r="I297" s="440">
        <v>6830.1833333333343</v>
      </c>
      <c r="J297" s="440">
        <v>6901.3666666666668</v>
      </c>
      <c r="K297" s="439">
        <v>6759</v>
      </c>
      <c r="L297" s="439">
        <v>6580</v>
      </c>
      <c r="M297" s="439">
        <v>8.3570000000000005E-2</v>
      </c>
    </row>
    <row r="298" spans="1:13">
      <c r="A298" s="245">
        <v>288</v>
      </c>
      <c r="B298" s="442" t="s">
        <v>260</v>
      </c>
      <c r="C298" s="439">
        <v>4173.8500000000004</v>
      </c>
      <c r="D298" s="440">
        <v>4141.2833333333338</v>
      </c>
      <c r="E298" s="440">
        <v>4072.5666666666675</v>
      </c>
      <c r="F298" s="440">
        <v>3971.2833333333338</v>
      </c>
      <c r="G298" s="440">
        <v>3902.5666666666675</v>
      </c>
      <c r="H298" s="440">
        <v>4242.5666666666675</v>
      </c>
      <c r="I298" s="440">
        <v>4311.2833333333328</v>
      </c>
      <c r="J298" s="440">
        <v>4412.5666666666675</v>
      </c>
      <c r="K298" s="439">
        <v>4210</v>
      </c>
      <c r="L298" s="439">
        <v>4040</v>
      </c>
      <c r="M298" s="439">
        <v>6.5159200000000004</v>
      </c>
    </row>
    <row r="299" spans="1:13">
      <c r="A299" s="245">
        <v>289</v>
      </c>
      <c r="B299" s="442" t="s">
        <v>134</v>
      </c>
      <c r="C299" s="439">
        <v>1503.45</v>
      </c>
      <c r="D299" s="440">
        <v>1509.75</v>
      </c>
      <c r="E299" s="440">
        <v>1492.35</v>
      </c>
      <c r="F299" s="440">
        <v>1481.25</v>
      </c>
      <c r="G299" s="440">
        <v>1463.85</v>
      </c>
      <c r="H299" s="440">
        <v>1520.85</v>
      </c>
      <c r="I299" s="440">
        <v>1538.25</v>
      </c>
      <c r="J299" s="440">
        <v>1549.35</v>
      </c>
      <c r="K299" s="439">
        <v>1527.15</v>
      </c>
      <c r="L299" s="439">
        <v>1498.65</v>
      </c>
      <c r="M299" s="439">
        <v>19.09384</v>
      </c>
    </row>
    <row r="300" spans="1:13">
      <c r="A300" s="245">
        <v>290</v>
      </c>
      <c r="B300" s="442" t="s">
        <v>429</v>
      </c>
      <c r="C300" s="439">
        <v>611.5</v>
      </c>
      <c r="D300" s="440">
        <v>613.85</v>
      </c>
      <c r="E300" s="440">
        <v>606.70000000000005</v>
      </c>
      <c r="F300" s="440">
        <v>601.9</v>
      </c>
      <c r="G300" s="440">
        <v>594.75</v>
      </c>
      <c r="H300" s="440">
        <v>618.65000000000009</v>
      </c>
      <c r="I300" s="440">
        <v>625.79999999999995</v>
      </c>
      <c r="J300" s="440">
        <v>630.60000000000014</v>
      </c>
      <c r="K300" s="439">
        <v>621</v>
      </c>
      <c r="L300" s="439">
        <v>609.04999999999995</v>
      </c>
      <c r="M300" s="439">
        <v>30.59948</v>
      </c>
    </row>
    <row r="301" spans="1:13">
      <c r="A301" s="245">
        <v>291</v>
      </c>
      <c r="B301" s="442" t="s">
        <v>430</v>
      </c>
      <c r="C301" s="439">
        <v>42.9</v>
      </c>
      <c r="D301" s="440">
        <v>43.4</v>
      </c>
      <c r="E301" s="440">
        <v>42.3</v>
      </c>
      <c r="F301" s="440">
        <v>41.699999999999996</v>
      </c>
      <c r="G301" s="440">
        <v>40.599999999999994</v>
      </c>
      <c r="H301" s="440">
        <v>44</v>
      </c>
      <c r="I301" s="440">
        <v>45.100000000000009</v>
      </c>
      <c r="J301" s="440">
        <v>45.7</v>
      </c>
      <c r="K301" s="439">
        <v>44.5</v>
      </c>
      <c r="L301" s="439">
        <v>42.8</v>
      </c>
      <c r="M301" s="439">
        <v>22.785599999999999</v>
      </c>
    </row>
    <row r="302" spans="1:13">
      <c r="A302" s="245">
        <v>292</v>
      </c>
      <c r="B302" s="442" t="s">
        <v>431</v>
      </c>
      <c r="C302" s="439">
        <v>1595.5</v>
      </c>
      <c r="D302" s="440">
        <v>1598.8166666666666</v>
      </c>
      <c r="E302" s="440">
        <v>1589.6833333333332</v>
      </c>
      <c r="F302" s="440">
        <v>1583.8666666666666</v>
      </c>
      <c r="G302" s="440">
        <v>1574.7333333333331</v>
      </c>
      <c r="H302" s="440">
        <v>1604.6333333333332</v>
      </c>
      <c r="I302" s="440">
        <v>1613.7666666666664</v>
      </c>
      <c r="J302" s="440">
        <v>1619.5833333333333</v>
      </c>
      <c r="K302" s="439">
        <v>1607.95</v>
      </c>
      <c r="L302" s="439">
        <v>1593</v>
      </c>
      <c r="M302" s="439">
        <v>0.40664</v>
      </c>
    </row>
    <row r="303" spans="1:13">
      <c r="A303" s="245">
        <v>293</v>
      </c>
      <c r="B303" s="442" t="s">
        <v>135</v>
      </c>
      <c r="C303" s="439">
        <v>1230.3499999999999</v>
      </c>
      <c r="D303" s="440">
        <v>1231.75</v>
      </c>
      <c r="E303" s="440">
        <v>1223.5999999999999</v>
      </c>
      <c r="F303" s="440">
        <v>1216.8499999999999</v>
      </c>
      <c r="G303" s="440">
        <v>1208.6999999999998</v>
      </c>
      <c r="H303" s="440">
        <v>1238.5</v>
      </c>
      <c r="I303" s="440">
        <v>1246.6500000000001</v>
      </c>
      <c r="J303" s="440">
        <v>1253.4000000000001</v>
      </c>
      <c r="K303" s="439">
        <v>1239.9000000000001</v>
      </c>
      <c r="L303" s="439">
        <v>1225</v>
      </c>
      <c r="M303" s="439">
        <v>11.61116</v>
      </c>
    </row>
    <row r="304" spans="1:13">
      <c r="A304" s="245">
        <v>294</v>
      </c>
      <c r="B304" s="442" t="s">
        <v>432</v>
      </c>
      <c r="C304" s="439">
        <v>3526.35</v>
      </c>
      <c r="D304" s="440">
        <v>3486.0666666666671</v>
      </c>
      <c r="E304" s="440">
        <v>3399.1333333333341</v>
      </c>
      <c r="F304" s="440">
        <v>3271.916666666667</v>
      </c>
      <c r="G304" s="440">
        <v>3184.983333333334</v>
      </c>
      <c r="H304" s="440">
        <v>3613.2833333333342</v>
      </c>
      <c r="I304" s="440">
        <v>3700.2166666666676</v>
      </c>
      <c r="J304" s="440">
        <v>3827.4333333333343</v>
      </c>
      <c r="K304" s="439">
        <v>3573</v>
      </c>
      <c r="L304" s="439">
        <v>3358.85</v>
      </c>
      <c r="M304" s="439">
        <v>1.33725</v>
      </c>
    </row>
    <row r="305" spans="1:13">
      <c r="A305" s="245">
        <v>295</v>
      </c>
      <c r="B305" s="442" t="s">
        <v>433</v>
      </c>
      <c r="C305" s="439">
        <v>902.9</v>
      </c>
      <c r="D305" s="440">
        <v>906.9666666666667</v>
      </c>
      <c r="E305" s="440">
        <v>888.43333333333339</v>
      </c>
      <c r="F305" s="440">
        <v>873.9666666666667</v>
      </c>
      <c r="G305" s="440">
        <v>855.43333333333339</v>
      </c>
      <c r="H305" s="440">
        <v>921.43333333333339</v>
      </c>
      <c r="I305" s="440">
        <v>939.9666666666667</v>
      </c>
      <c r="J305" s="440">
        <v>954.43333333333339</v>
      </c>
      <c r="K305" s="439">
        <v>925.5</v>
      </c>
      <c r="L305" s="439">
        <v>892.5</v>
      </c>
      <c r="M305" s="439">
        <v>0.17388000000000001</v>
      </c>
    </row>
    <row r="306" spans="1:13">
      <c r="A306" s="245">
        <v>296</v>
      </c>
      <c r="B306" s="442" t="s">
        <v>434</v>
      </c>
      <c r="C306" s="439">
        <v>59.05</v>
      </c>
      <c r="D306" s="440">
        <v>59.433333333333337</v>
      </c>
      <c r="E306" s="440">
        <v>58.316666666666677</v>
      </c>
      <c r="F306" s="440">
        <v>57.583333333333343</v>
      </c>
      <c r="G306" s="440">
        <v>56.466666666666683</v>
      </c>
      <c r="H306" s="440">
        <v>60.166666666666671</v>
      </c>
      <c r="I306" s="440">
        <v>61.283333333333331</v>
      </c>
      <c r="J306" s="440">
        <v>62.016666666666666</v>
      </c>
      <c r="K306" s="439">
        <v>60.55</v>
      </c>
      <c r="L306" s="439">
        <v>58.7</v>
      </c>
      <c r="M306" s="439">
        <v>62.67201</v>
      </c>
    </row>
    <row r="307" spans="1:13">
      <c r="A307" s="245">
        <v>297</v>
      </c>
      <c r="B307" s="442" t="s">
        <v>435</v>
      </c>
      <c r="C307" s="439">
        <v>193.15</v>
      </c>
      <c r="D307" s="440">
        <v>192.98333333333335</v>
      </c>
      <c r="E307" s="440">
        <v>189.66666666666669</v>
      </c>
      <c r="F307" s="440">
        <v>186.18333333333334</v>
      </c>
      <c r="G307" s="440">
        <v>182.86666666666667</v>
      </c>
      <c r="H307" s="440">
        <v>196.4666666666667</v>
      </c>
      <c r="I307" s="440">
        <v>199.78333333333336</v>
      </c>
      <c r="J307" s="440">
        <v>203.26666666666671</v>
      </c>
      <c r="K307" s="439">
        <v>196.3</v>
      </c>
      <c r="L307" s="439">
        <v>189.5</v>
      </c>
      <c r="M307" s="439">
        <v>18.224640000000001</v>
      </c>
    </row>
    <row r="308" spans="1:13">
      <c r="A308" s="245">
        <v>298</v>
      </c>
      <c r="B308" s="442" t="s">
        <v>146</v>
      </c>
      <c r="C308" s="439">
        <v>82171.5</v>
      </c>
      <c r="D308" s="440">
        <v>82105.05</v>
      </c>
      <c r="E308" s="440">
        <v>81391.650000000009</v>
      </c>
      <c r="F308" s="440">
        <v>80611.8</v>
      </c>
      <c r="G308" s="440">
        <v>79898.400000000009</v>
      </c>
      <c r="H308" s="440">
        <v>82884.900000000009</v>
      </c>
      <c r="I308" s="440">
        <v>83598.3</v>
      </c>
      <c r="J308" s="440">
        <v>84378.150000000009</v>
      </c>
      <c r="K308" s="439">
        <v>82818.45</v>
      </c>
      <c r="L308" s="439">
        <v>81325.2</v>
      </c>
      <c r="M308" s="439">
        <v>0.13297</v>
      </c>
    </row>
    <row r="309" spans="1:13">
      <c r="A309" s="245">
        <v>299</v>
      </c>
      <c r="B309" s="442" t="s">
        <v>143</v>
      </c>
      <c r="C309" s="439">
        <v>1226.9000000000001</v>
      </c>
      <c r="D309" s="440">
        <v>1216.9333333333334</v>
      </c>
      <c r="E309" s="440">
        <v>1199.2666666666669</v>
      </c>
      <c r="F309" s="440">
        <v>1171.6333333333334</v>
      </c>
      <c r="G309" s="440">
        <v>1153.9666666666669</v>
      </c>
      <c r="H309" s="440">
        <v>1244.5666666666668</v>
      </c>
      <c r="I309" s="440">
        <v>1262.2333333333333</v>
      </c>
      <c r="J309" s="440">
        <v>1289.8666666666668</v>
      </c>
      <c r="K309" s="439">
        <v>1234.5999999999999</v>
      </c>
      <c r="L309" s="439">
        <v>1189.3</v>
      </c>
      <c r="M309" s="439">
        <v>15.77211</v>
      </c>
    </row>
    <row r="310" spans="1:13">
      <c r="A310" s="245">
        <v>300</v>
      </c>
      <c r="B310" s="442" t="s">
        <v>436</v>
      </c>
      <c r="C310" s="439">
        <v>3873.75</v>
      </c>
      <c r="D310" s="440">
        <v>3881.6333333333332</v>
      </c>
      <c r="E310" s="440">
        <v>3813.2666666666664</v>
      </c>
      <c r="F310" s="440">
        <v>3752.7833333333333</v>
      </c>
      <c r="G310" s="440">
        <v>3684.4166666666665</v>
      </c>
      <c r="H310" s="440">
        <v>3942.1166666666663</v>
      </c>
      <c r="I310" s="440">
        <v>4010.4833333333331</v>
      </c>
      <c r="J310" s="440">
        <v>4070.9666666666662</v>
      </c>
      <c r="K310" s="439">
        <v>3950</v>
      </c>
      <c r="L310" s="439">
        <v>3821.15</v>
      </c>
      <c r="M310" s="439">
        <v>0.14011999999999999</v>
      </c>
    </row>
    <row r="311" spans="1:13">
      <c r="A311" s="245">
        <v>301</v>
      </c>
      <c r="B311" s="442" t="s">
        <v>437</v>
      </c>
      <c r="C311" s="439">
        <v>308.14999999999998</v>
      </c>
      <c r="D311" s="440">
        <v>305.99999999999994</v>
      </c>
      <c r="E311" s="440">
        <v>298.7999999999999</v>
      </c>
      <c r="F311" s="440">
        <v>289.44999999999993</v>
      </c>
      <c r="G311" s="440">
        <v>282.24999999999989</v>
      </c>
      <c r="H311" s="440">
        <v>315.34999999999991</v>
      </c>
      <c r="I311" s="440">
        <v>322.54999999999995</v>
      </c>
      <c r="J311" s="440">
        <v>331.89999999999992</v>
      </c>
      <c r="K311" s="439">
        <v>313.2</v>
      </c>
      <c r="L311" s="439">
        <v>296.64999999999998</v>
      </c>
      <c r="M311" s="439">
        <v>4.7821300000000004</v>
      </c>
    </row>
    <row r="312" spans="1:13">
      <c r="A312" s="245">
        <v>302</v>
      </c>
      <c r="B312" s="442" t="s">
        <v>137</v>
      </c>
      <c r="C312" s="439">
        <v>169.15</v>
      </c>
      <c r="D312" s="440">
        <v>170.06666666666669</v>
      </c>
      <c r="E312" s="440">
        <v>166.93333333333339</v>
      </c>
      <c r="F312" s="440">
        <v>164.7166666666667</v>
      </c>
      <c r="G312" s="440">
        <v>161.5833333333334</v>
      </c>
      <c r="H312" s="440">
        <v>172.28333333333339</v>
      </c>
      <c r="I312" s="440">
        <v>175.41666666666666</v>
      </c>
      <c r="J312" s="440">
        <v>177.63333333333338</v>
      </c>
      <c r="K312" s="439">
        <v>173.2</v>
      </c>
      <c r="L312" s="439">
        <v>167.85</v>
      </c>
      <c r="M312" s="439">
        <v>57.679119999999998</v>
      </c>
    </row>
    <row r="313" spans="1:13">
      <c r="A313" s="245">
        <v>303</v>
      </c>
      <c r="B313" s="442" t="s">
        <v>136</v>
      </c>
      <c r="C313" s="439">
        <v>809</v>
      </c>
      <c r="D313" s="440">
        <v>810.11666666666667</v>
      </c>
      <c r="E313" s="440">
        <v>804.38333333333333</v>
      </c>
      <c r="F313" s="440">
        <v>799.76666666666665</v>
      </c>
      <c r="G313" s="440">
        <v>794.0333333333333</v>
      </c>
      <c r="H313" s="440">
        <v>814.73333333333335</v>
      </c>
      <c r="I313" s="440">
        <v>820.4666666666667</v>
      </c>
      <c r="J313" s="440">
        <v>825.08333333333337</v>
      </c>
      <c r="K313" s="439">
        <v>815.85</v>
      </c>
      <c r="L313" s="439">
        <v>805.5</v>
      </c>
      <c r="M313" s="439">
        <v>17.832719999999998</v>
      </c>
    </row>
    <row r="314" spans="1:13">
      <c r="A314" s="245">
        <v>304</v>
      </c>
      <c r="B314" s="442" t="s">
        <v>438</v>
      </c>
      <c r="C314" s="439">
        <v>216.05</v>
      </c>
      <c r="D314" s="440">
        <v>216.98333333333335</v>
      </c>
      <c r="E314" s="440">
        <v>212.06666666666669</v>
      </c>
      <c r="F314" s="440">
        <v>208.08333333333334</v>
      </c>
      <c r="G314" s="440">
        <v>203.16666666666669</v>
      </c>
      <c r="H314" s="440">
        <v>220.9666666666667</v>
      </c>
      <c r="I314" s="440">
        <v>225.88333333333333</v>
      </c>
      <c r="J314" s="440">
        <v>229.8666666666667</v>
      </c>
      <c r="K314" s="439">
        <v>221.9</v>
      </c>
      <c r="L314" s="439">
        <v>213</v>
      </c>
      <c r="M314" s="439">
        <v>1.29348</v>
      </c>
    </row>
    <row r="315" spans="1:13">
      <c r="A315" s="245">
        <v>305</v>
      </c>
      <c r="B315" s="442" t="s">
        <v>439</v>
      </c>
      <c r="C315" s="439">
        <v>256.2</v>
      </c>
      <c r="D315" s="440">
        <v>257.11666666666667</v>
      </c>
      <c r="E315" s="440">
        <v>254.23333333333335</v>
      </c>
      <c r="F315" s="440">
        <v>252.26666666666668</v>
      </c>
      <c r="G315" s="440">
        <v>249.38333333333335</v>
      </c>
      <c r="H315" s="440">
        <v>259.08333333333337</v>
      </c>
      <c r="I315" s="440">
        <v>261.9666666666667</v>
      </c>
      <c r="J315" s="440">
        <v>263.93333333333334</v>
      </c>
      <c r="K315" s="439">
        <v>260</v>
      </c>
      <c r="L315" s="439">
        <v>255.15</v>
      </c>
      <c r="M315" s="439">
        <v>4.2691499999999998</v>
      </c>
    </row>
    <row r="316" spans="1:13">
      <c r="A316" s="245">
        <v>306</v>
      </c>
      <c r="B316" s="442" t="s">
        <v>440</v>
      </c>
      <c r="C316" s="439">
        <v>586.70000000000005</v>
      </c>
      <c r="D316" s="440">
        <v>587.55000000000007</v>
      </c>
      <c r="E316" s="440">
        <v>581.15000000000009</v>
      </c>
      <c r="F316" s="440">
        <v>575.6</v>
      </c>
      <c r="G316" s="440">
        <v>569.20000000000005</v>
      </c>
      <c r="H316" s="440">
        <v>593.10000000000014</v>
      </c>
      <c r="I316" s="440">
        <v>599.5</v>
      </c>
      <c r="J316" s="440">
        <v>605.05000000000018</v>
      </c>
      <c r="K316" s="439">
        <v>593.95000000000005</v>
      </c>
      <c r="L316" s="439">
        <v>582</v>
      </c>
      <c r="M316" s="439">
        <v>2.0174500000000002</v>
      </c>
    </row>
    <row r="317" spans="1:13">
      <c r="A317" s="245">
        <v>307</v>
      </c>
      <c r="B317" s="442" t="s">
        <v>138</v>
      </c>
      <c r="C317" s="439">
        <v>164.6</v>
      </c>
      <c r="D317" s="440">
        <v>165</v>
      </c>
      <c r="E317" s="440">
        <v>163.6</v>
      </c>
      <c r="F317" s="440">
        <v>162.6</v>
      </c>
      <c r="G317" s="440">
        <v>161.19999999999999</v>
      </c>
      <c r="H317" s="440">
        <v>166</v>
      </c>
      <c r="I317" s="440">
        <v>167.39999999999998</v>
      </c>
      <c r="J317" s="440">
        <v>168.4</v>
      </c>
      <c r="K317" s="439">
        <v>166.4</v>
      </c>
      <c r="L317" s="439">
        <v>164</v>
      </c>
      <c r="M317" s="439">
        <v>33.365090000000002</v>
      </c>
    </row>
    <row r="318" spans="1:13">
      <c r="A318" s="245">
        <v>308</v>
      </c>
      <c r="B318" s="442" t="s">
        <v>261</v>
      </c>
      <c r="C318" s="439">
        <v>51.35</v>
      </c>
      <c r="D318" s="440">
        <v>51.816666666666663</v>
      </c>
      <c r="E318" s="440">
        <v>50.633333333333326</v>
      </c>
      <c r="F318" s="440">
        <v>49.916666666666664</v>
      </c>
      <c r="G318" s="440">
        <v>48.733333333333327</v>
      </c>
      <c r="H318" s="440">
        <v>52.533333333333324</v>
      </c>
      <c r="I318" s="440">
        <v>53.716666666666661</v>
      </c>
      <c r="J318" s="440">
        <v>54.433333333333323</v>
      </c>
      <c r="K318" s="439">
        <v>53</v>
      </c>
      <c r="L318" s="439">
        <v>51.1</v>
      </c>
      <c r="M318" s="439">
        <v>60.346469999999997</v>
      </c>
    </row>
    <row r="319" spans="1:13">
      <c r="A319" s="245">
        <v>309</v>
      </c>
      <c r="B319" s="442" t="s">
        <v>139</v>
      </c>
      <c r="C319" s="439">
        <v>492.25</v>
      </c>
      <c r="D319" s="440">
        <v>492.06666666666666</v>
      </c>
      <c r="E319" s="440">
        <v>488.48333333333335</v>
      </c>
      <c r="F319" s="440">
        <v>484.7166666666667</v>
      </c>
      <c r="G319" s="440">
        <v>481.13333333333338</v>
      </c>
      <c r="H319" s="440">
        <v>495.83333333333331</v>
      </c>
      <c r="I319" s="440">
        <v>499.41666666666669</v>
      </c>
      <c r="J319" s="440">
        <v>503.18333333333328</v>
      </c>
      <c r="K319" s="439">
        <v>495.65</v>
      </c>
      <c r="L319" s="439">
        <v>488.3</v>
      </c>
      <c r="M319" s="439">
        <v>7.3188599999999999</v>
      </c>
    </row>
    <row r="320" spans="1:13">
      <c r="A320" s="245">
        <v>310</v>
      </c>
      <c r="B320" s="442" t="s">
        <v>140</v>
      </c>
      <c r="C320" s="439">
        <v>7223.8</v>
      </c>
      <c r="D320" s="440">
        <v>7218.0666666666657</v>
      </c>
      <c r="E320" s="440">
        <v>7192.1333333333314</v>
      </c>
      <c r="F320" s="440">
        <v>7160.4666666666653</v>
      </c>
      <c r="G320" s="440">
        <v>7134.533333333331</v>
      </c>
      <c r="H320" s="440">
        <v>7249.7333333333318</v>
      </c>
      <c r="I320" s="440">
        <v>7275.6666666666661</v>
      </c>
      <c r="J320" s="440">
        <v>7307.3333333333321</v>
      </c>
      <c r="K320" s="439">
        <v>7244</v>
      </c>
      <c r="L320" s="439">
        <v>7186.4</v>
      </c>
      <c r="M320" s="439">
        <v>2.5368900000000001</v>
      </c>
    </row>
    <row r="321" spans="1:13">
      <c r="A321" s="245">
        <v>311</v>
      </c>
      <c r="B321" s="442" t="s">
        <v>142</v>
      </c>
      <c r="C321" s="439">
        <v>1016.95</v>
      </c>
      <c r="D321" s="440">
        <v>1022.0666666666666</v>
      </c>
      <c r="E321" s="440">
        <v>1000.4333333333332</v>
      </c>
      <c r="F321" s="440">
        <v>983.91666666666652</v>
      </c>
      <c r="G321" s="440">
        <v>962.28333333333308</v>
      </c>
      <c r="H321" s="440">
        <v>1038.5833333333333</v>
      </c>
      <c r="I321" s="440">
        <v>1060.2166666666665</v>
      </c>
      <c r="J321" s="440">
        <v>1076.7333333333333</v>
      </c>
      <c r="K321" s="439">
        <v>1043.7</v>
      </c>
      <c r="L321" s="439">
        <v>1005.55</v>
      </c>
      <c r="M321" s="439">
        <v>11.320510000000001</v>
      </c>
    </row>
    <row r="322" spans="1:13">
      <c r="A322" s="245">
        <v>312</v>
      </c>
      <c r="B322" s="442" t="s">
        <v>441</v>
      </c>
      <c r="C322" s="439">
        <v>2972.9</v>
      </c>
      <c r="D322" s="440">
        <v>2981.9666666666667</v>
      </c>
      <c r="E322" s="440">
        <v>2919.9333333333334</v>
      </c>
      <c r="F322" s="440">
        <v>2866.9666666666667</v>
      </c>
      <c r="G322" s="440">
        <v>2804.9333333333334</v>
      </c>
      <c r="H322" s="440">
        <v>3034.9333333333334</v>
      </c>
      <c r="I322" s="440">
        <v>3096.9666666666672</v>
      </c>
      <c r="J322" s="440">
        <v>3149.9333333333334</v>
      </c>
      <c r="K322" s="439">
        <v>3044</v>
      </c>
      <c r="L322" s="439">
        <v>2929</v>
      </c>
      <c r="M322" s="439">
        <v>1.98492</v>
      </c>
    </row>
    <row r="323" spans="1:13">
      <c r="A323" s="245">
        <v>313</v>
      </c>
      <c r="B323" s="442" t="s">
        <v>144</v>
      </c>
      <c r="C323" s="439">
        <v>2453.65</v>
      </c>
      <c r="D323" s="440">
        <v>2464.0166666666664</v>
      </c>
      <c r="E323" s="440">
        <v>2433.0333333333328</v>
      </c>
      <c r="F323" s="440">
        <v>2412.4166666666665</v>
      </c>
      <c r="G323" s="440">
        <v>2381.4333333333329</v>
      </c>
      <c r="H323" s="440">
        <v>2484.6333333333328</v>
      </c>
      <c r="I323" s="440">
        <v>2515.6166666666663</v>
      </c>
      <c r="J323" s="440">
        <v>2536.2333333333327</v>
      </c>
      <c r="K323" s="439">
        <v>2495</v>
      </c>
      <c r="L323" s="439">
        <v>2443.4</v>
      </c>
      <c r="M323" s="439">
        <v>6.9445100000000002</v>
      </c>
    </row>
    <row r="324" spans="1:13">
      <c r="A324" s="245">
        <v>314</v>
      </c>
      <c r="B324" s="442" t="s">
        <v>442</v>
      </c>
      <c r="C324" s="439">
        <v>136.4</v>
      </c>
      <c r="D324" s="440">
        <v>137.38333333333335</v>
      </c>
      <c r="E324" s="440">
        <v>134.81666666666672</v>
      </c>
      <c r="F324" s="440">
        <v>133.23333333333338</v>
      </c>
      <c r="G324" s="440">
        <v>130.66666666666674</v>
      </c>
      <c r="H324" s="440">
        <v>138.9666666666667</v>
      </c>
      <c r="I324" s="440">
        <v>141.53333333333336</v>
      </c>
      <c r="J324" s="440">
        <v>143.11666666666667</v>
      </c>
      <c r="K324" s="439">
        <v>139.94999999999999</v>
      </c>
      <c r="L324" s="439">
        <v>135.80000000000001</v>
      </c>
      <c r="M324" s="439">
        <v>3.4434800000000001</v>
      </c>
    </row>
    <row r="325" spans="1:13">
      <c r="A325" s="245">
        <v>315</v>
      </c>
      <c r="B325" s="442" t="s">
        <v>443</v>
      </c>
      <c r="C325" s="439">
        <v>612.5</v>
      </c>
      <c r="D325" s="440">
        <v>604.33333333333337</v>
      </c>
      <c r="E325" s="440">
        <v>593.66666666666674</v>
      </c>
      <c r="F325" s="440">
        <v>574.83333333333337</v>
      </c>
      <c r="G325" s="440">
        <v>564.16666666666674</v>
      </c>
      <c r="H325" s="440">
        <v>623.16666666666674</v>
      </c>
      <c r="I325" s="440">
        <v>633.83333333333348</v>
      </c>
      <c r="J325" s="440">
        <v>652.66666666666674</v>
      </c>
      <c r="K325" s="439">
        <v>615</v>
      </c>
      <c r="L325" s="439">
        <v>585.5</v>
      </c>
      <c r="M325" s="439">
        <v>12.46003</v>
      </c>
    </row>
    <row r="326" spans="1:13">
      <c r="A326" s="245">
        <v>316</v>
      </c>
      <c r="B326" s="442" t="s">
        <v>754</v>
      </c>
      <c r="C326" s="439">
        <v>203.45</v>
      </c>
      <c r="D326" s="440">
        <v>203.04999999999998</v>
      </c>
      <c r="E326" s="440">
        <v>200.74999999999997</v>
      </c>
      <c r="F326" s="440">
        <v>198.04999999999998</v>
      </c>
      <c r="G326" s="440">
        <v>195.74999999999997</v>
      </c>
      <c r="H326" s="440">
        <v>205.74999999999997</v>
      </c>
      <c r="I326" s="440">
        <v>208.04999999999998</v>
      </c>
      <c r="J326" s="440">
        <v>210.74999999999997</v>
      </c>
      <c r="K326" s="439">
        <v>205.35</v>
      </c>
      <c r="L326" s="439">
        <v>200.35</v>
      </c>
      <c r="M326" s="439">
        <v>5.4499899999999997</v>
      </c>
    </row>
    <row r="327" spans="1:13">
      <c r="A327" s="245">
        <v>317</v>
      </c>
      <c r="B327" s="442" t="s">
        <v>145</v>
      </c>
      <c r="C327" s="439">
        <v>244.65</v>
      </c>
      <c r="D327" s="440">
        <v>245.15</v>
      </c>
      <c r="E327" s="440">
        <v>241.8</v>
      </c>
      <c r="F327" s="440">
        <v>238.95000000000002</v>
      </c>
      <c r="G327" s="440">
        <v>235.60000000000002</v>
      </c>
      <c r="H327" s="440">
        <v>248</v>
      </c>
      <c r="I327" s="440">
        <v>251.34999999999997</v>
      </c>
      <c r="J327" s="440">
        <v>254.2</v>
      </c>
      <c r="K327" s="439">
        <v>248.5</v>
      </c>
      <c r="L327" s="439">
        <v>242.3</v>
      </c>
      <c r="M327" s="439">
        <v>115.77290000000001</v>
      </c>
    </row>
    <row r="328" spans="1:13">
      <c r="A328" s="245">
        <v>318</v>
      </c>
      <c r="B328" s="442" t="s">
        <v>444</v>
      </c>
      <c r="C328" s="439">
        <v>806.75</v>
      </c>
      <c r="D328" s="440">
        <v>803.93333333333339</v>
      </c>
      <c r="E328" s="440">
        <v>776.41666666666674</v>
      </c>
      <c r="F328" s="440">
        <v>746.08333333333337</v>
      </c>
      <c r="G328" s="440">
        <v>718.56666666666672</v>
      </c>
      <c r="H328" s="440">
        <v>834.26666666666677</v>
      </c>
      <c r="I328" s="440">
        <v>861.78333333333342</v>
      </c>
      <c r="J328" s="440">
        <v>892.11666666666679</v>
      </c>
      <c r="K328" s="439">
        <v>831.45</v>
      </c>
      <c r="L328" s="439">
        <v>773.6</v>
      </c>
      <c r="M328" s="439">
        <v>20.553049999999999</v>
      </c>
    </row>
    <row r="329" spans="1:13">
      <c r="A329" s="245">
        <v>319</v>
      </c>
      <c r="B329" s="442" t="s">
        <v>262</v>
      </c>
      <c r="C329" s="439">
        <v>2009.75</v>
      </c>
      <c r="D329" s="440">
        <v>2014.6666666666667</v>
      </c>
      <c r="E329" s="440">
        <v>1960.3333333333335</v>
      </c>
      <c r="F329" s="440">
        <v>1910.9166666666667</v>
      </c>
      <c r="G329" s="440">
        <v>1856.5833333333335</v>
      </c>
      <c r="H329" s="440">
        <v>2064.0833333333335</v>
      </c>
      <c r="I329" s="440">
        <v>2118.416666666667</v>
      </c>
      <c r="J329" s="440">
        <v>2167.8333333333335</v>
      </c>
      <c r="K329" s="439">
        <v>2069</v>
      </c>
      <c r="L329" s="439">
        <v>1965.25</v>
      </c>
      <c r="M329" s="439">
        <v>18.891490000000001</v>
      </c>
    </row>
    <row r="330" spans="1:13">
      <c r="A330" s="245">
        <v>320</v>
      </c>
      <c r="B330" s="442" t="s">
        <v>445</v>
      </c>
      <c r="C330" s="439">
        <v>1568</v>
      </c>
      <c r="D330" s="440">
        <v>1576.2166666666665</v>
      </c>
      <c r="E330" s="440">
        <v>1553.633333333333</v>
      </c>
      <c r="F330" s="440">
        <v>1539.2666666666664</v>
      </c>
      <c r="G330" s="440">
        <v>1516.6833333333329</v>
      </c>
      <c r="H330" s="440">
        <v>1590.583333333333</v>
      </c>
      <c r="I330" s="440">
        <v>1613.1666666666665</v>
      </c>
      <c r="J330" s="440">
        <v>1627.5333333333331</v>
      </c>
      <c r="K330" s="439">
        <v>1598.8</v>
      </c>
      <c r="L330" s="439">
        <v>1561.85</v>
      </c>
      <c r="M330" s="439">
        <v>1.0612900000000001</v>
      </c>
    </row>
    <row r="331" spans="1:13">
      <c r="A331" s="245">
        <v>321</v>
      </c>
      <c r="B331" s="442" t="s">
        <v>147</v>
      </c>
      <c r="C331" s="439">
        <v>1474.35</v>
      </c>
      <c r="D331" s="440">
        <v>1480.4666666666665</v>
      </c>
      <c r="E331" s="440">
        <v>1464.9333333333329</v>
      </c>
      <c r="F331" s="440">
        <v>1455.5166666666664</v>
      </c>
      <c r="G331" s="440">
        <v>1439.9833333333329</v>
      </c>
      <c r="H331" s="440">
        <v>1489.883333333333</v>
      </c>
      <c r="I331" s="440">
        <v>1505.4166666666663</v>
      </c>
      <c r="J331" s="440">
        <v>1514.833333333333</v>
      </c>
      <c r="K331" s="439">
        <v>1496</v>
      </c>
      <c r="L331" s="439">
        <v>1471.05</v>
      </c>
      <c r="M331" s="439">
        <v>9.8101400000000005</v>
      </c>
    </row>
    <row r="332" spans="1:13">
      <c r="A332" s="245">
        <v>322</v>
      </c>
      <c r="B332" s="442" t="s">
        <v>263</v>
      </c>
      <c r="C332" s="439">
        <v>1097.8</v>
      </c>
      <c r="D332" s="440">
        <v>1096.7333333333333</v>
      </c>
      <c r="E332" s="440">
        <v>1081.6666666666667</v>
      </c>
      <c r="F332" s="440">
        <v>1065.5333333333333</v>
      </c>
      <c r="G332" s="440">
        <v>1050.4666666666667</v>
      </c>
      <c r="H332" s="440">
        <v>1112.8666666666668</v>
      </c>
      <c r="I332" s="440">
        <v>1127.9333333333334</v>
      </c>
      <c r="J332" s="440">
        <v>1144.0666666666668</v>
      </c>
      <c r="K332" s="439">
        <v>1111.8</v>
      </c>
      <c r="L332" s="439">
        <v>1080.5999999999999</v>
      </c>
      <c r="M332" s="439">
        <v>4.6167100000000003</v>
      </c>
    </row>
    <row r="333" spans="1:13">
      <c r="A333" s="245">
        <v>323</v>
      </c>
      <c r="B333" s="442" t="s">
        <v>149</v>
      </c>
      <c r="C333" s="439">
        <v>54.7</v>
      </c>
      <c r="D333" s="440">
        <v>53.133333333333333</v>
      </c>
      <c r="E333" s="440">
        <v>50.416666666666664</v>
      </c>
      <c r="F333" s="440">
        <v>46.133333333333333</v>
      </c>
      <c r="G333" s="440">
        <v>43.416666666666664</v>
      </c>
      <c r="H333" s="440">
        <v>57.416666666666664</v>
      </c>
      <c r="I333" s="440">
        <v>60.133333333333333</v>
      </c>
      <c r="J333" s="440">
        <v>64.416666666666657</v>
      </c>
      <c r="K333" s="439">
        <v>55.85</v>
      </c>
      <c r="L333" s="439">
        <v>48.85</v>
      </c>
      <c r="M333" s="439">
        <v>1502.58062</v>
      </c>
    </row>
    <row r="334" spans="1:13">
      <c r="A334" s="245">
        <v>324</v>
      </c>
      <c r="B334" s="442" t="s">
        <v>150</v>
      </c>
      <c r="C334" s="439">
        <v>90.45</v>
      </c>
      <c r="D334" s="440">
        <v>89.533333333333346</v>
      </c>
      <c r="E334" s="440">
        <v>87.066666666666691</v>
      </c>
      <c r="F334" s="440">
        <v>83.683333333333351</v>
      </c>
      <c r="G334" s="440">
        <v>81.216666666666697</v>
      </c>
      <c r="H334" s="440">
        <v>92.916666666666686</v>
      </c>
      <c r="I334" s="440">
        <v>95.383333333333354</v>
      </c>
      <c r="J334" s="440">
        <v>98.76666666666668</v>
      </c>
      <c r="K334" s="439">
        <v>92</v>
      </c>
      <c r="L334" s="439">
        <v>86.15</v>
      </c>
      <c r="M334" s="439">
        <v>231.81204</v>
      </c>
    </row>
    <row r="335" spans="1:13">
      <c r="A335" s="245">
        <v>325</v>
      </c>
      <c r="B335" s="442" t="s">
        <v>446</v>
      </c>
      <c r="C335" s="439">
        <v>571.95000000000005</v>
      </c>
      <c r="D335" s="440">
        <v>568.1</v>
      </c>
      <c r="E335" s="440">
        <v>561.20000000000005</v>
      </c>
      <c r="F335" s="440">
        <v>550.45000000000005</v>
      </c>
      <c r="G335" s="440">
        <v>543.55000000000007</v>
      </c>
      <c r="H335" s="440">
        <v>578.85</v>
      </c>
      <c r="I335" s="440">
        <v>585.74999999999989</v>
      </c>
      <c r="J335" s="440">
        <v>596.5</v>
      </c>
      <c r="K335" s="439">
        <v>575</v>
      </c>
      <c r="L335" s="439">
        <v>557.35</v>
      </c>
      <c r="M335" s="439">
        <v>1.4871300000000001</v>
      </c>
    </row>
    <row r="336" spans="1:13">
      <c r="A336" s="245">
        <v>326</v>
      </c>
      <c r="B336" s="442" t="s">
        <v>264</v>
      </c>
      <c r="C336" s="439">
        <v>26.85</v>
      </c>
      <c r="D336" s="440">
        <v>26.916666666666668</v>
      </c>
      <c r="E336" s="440">
        <v>26.333333333333336</v>
      </c>
      <c r="F336" s="440">
        <v>25.816666666666666</v>
      </c>
      <c r="G336" s="440">
        <v>25.233333333333334</v>
      </c>
      <c r="H336" s="440">
        <v>27.433333333333337</v>
      </c>
      <c r="I336" s="440">
        <v>28.016666666666673</v>
      </c>
      <c r="J336" s="440">
        <v>28.533333333333339</v>
      </c>
      <c r="K336" s="439">
        <v>27.5</v>
      </c>
      <c r="L336" s="439">
        <v>26.4</v>
      </c>
      <c r="M336" s="439">
        <v>280.49475999999999</v>
      </c>
    </row>
    <row r="337" spans="1:13">
      <c r="A337" s="245">
        <v>327</v>
      </c>
      <c r="B337" s="442" t="s">
        <v>447</v>
      </c>
      <c r="C337" s="439">
        <v>65.05</v>
      </c>
      <c r="D337" s="440">
        <v>65.483333333333334</v>
      </c>
      <c r="E337" s="440">
        <v>64.166666666666671</v>
      </c>
      <c r="F337" s="440">
        <v>63.283333333333331</v>
      </c>
      <c r="G337" s="440">
        <v>61.966666666666669</v>
      </c>
      <c r="H337" s="440">
        <v>66.366666666666674</v>
      </c>
      <c r="I337" s="440">
        <v>67.683333333333337</v>
      </c>
      <c r="J337" s="440">
        <v>68.566666666666677</v>
      </c>
      <c r="K337" s="439">
        <v>66.8</v>
      </c>
      <c r="L337" s="439">
        <v>64.599999999999994</v>
      </c>
      <c r="M337" s="439">
        <v>61.940559999999998</v>
      </c>
    </row>
    <row r="338" spans="1:13">
      <c r="A338" s="245">
        <v>328</v>
      </c>
      <c r="B338" s="442" t="s">
        <v>152</v>
      </c>
      <c r="C338" s="439">
        <v>183.9</v>
      </c>
      <c r="D338" s="440">
        <v>182.66666666666666</v>
      </c>
      <c r="E338" s="440">
        <v>180.38333333333333</v>
      </c>
      <c r="F338" s="440">
        <v>176.86666666666667</v>
      </c>
      <c r="G338" s="440">
        <v>174.58333333333334</v>
      </c>
      <c r="H338" s="440">
        <v>186.18333333333331</v>
      </c>
      <c r="I338" s="440">
        <v>188.46666666666667</v>
      </c>
      <c r="J338" s="440">
        <v>191.98333333333329</v>
      </c>
      <c r="K338" s="439">
        <v>184.95</v>
      </c>
      <c r="L338" s="439">
        <v>179.15</v>
      </c>
      <c r="M338" s="439">
        <v>193.27744000000001</v>
      </c>
    </row>
    <row r="339" spans="1:13">
      <c r="A339" s="245">
        <v>329</v>
      </c>
      <c r="B339" s="442" t="s">
        <v>694</v>
      </c>
      <c r="C339" s="439">
        <v>208.85</v>
      </c>
      <c r="D339" s="440">
        <v>210.01666666666665</v>
      </c>
      <c r="E339" s="440">
        <v>207.1333333333333</v>
      </c>
      <c r="F339" s="440">
        <v>205.41666666666666</v>
      </c>
      <c r="G339" s="440">
        <v>202.5333333333333</v>
      </c>
      <c r="H339" s="440">
        <v>211.73333333333329</v>
      </c>
      <c r="I339" s="440">
        <v>214.61666666666662</v>
      </c>
      <c r="J339" s="440">
        <v>216.33333333333329</v>
      </c>
      <c r="K339" s="439">
        <v>212.9</v>
      </c>
      <c r="L339" s="439">
        <v>208.3</v>
      </c>
      <c r="M339" s="439">
        <v>5.9984299999999999</v>
      </c>
    </row>
    <row r="340" spans="1:13">
      <c r="A340" s="245">
        <v>330</v>
      </c>
      <c r="B340" s="442" t="s">
        <v>153</v>
      </c>
      <c r="C340" s="439">
        <v>118.8</v>
      </c>
      <c r="D340" s="440">
        <v>118.63333333333333</v>
      </c>
      <c r="E340" s="440">
        <v>117.71666666666665</v>
      </c>
      <c r="F340" s="440">
        <v>116.63333333333333</v>
      </c>
      <c r="G340" s="440">
        <v>115.71666666666665</v>
      </c>
      <c r="H340" s="440">
        <v>119.71666666666665</v>
      </c>
      <c r="I340" s="440">
        <v>120.63333333333334</v>
      </c>
      <c r="J340" s="440">
        <v>121.71666666666665</v>
      </c>
      <c r="K340" s="439">
        <v>119.55</v>
      </c>
      <c r="L340" s="439">
        <v>117.55</v>
      </c>
      <c r="M340" s="439">
        <v>138.71562</v>
      </c>
    </row>
    <row r="341" spans="1:13">
      <c r="A341" s="245">
        <v>331</v>
      </c>
      <c r="B341" s="442" t="s">
        <v>448</v>
      </c>
      <c r="C341" s="439">
        <v>490.65</v>
      </c>
      <c r="D341" s="440">
        <v>483.63333333333338</v>
      </c>
      <c r="E341" s="440">
        <v>473.26666666666677</v>
      </c>
      <c r="F341" s="440">
        <v>455.88333333333338</v>
      </c>
      <c r="G341" s="440">
        <v>445.51666666666677</v>
      </c>
      <c r="H341" s="440">
        <v>501.01666666666677</v>
      </c>
      <c r="I341" s="440">
        <v>511.38333333333344</v>
      </c>
      <c r="J341" s="440">
        <v>528.76666666666677</v>
      </c>
      <c r="K341" s="439">
        <v>494</v>
      </c>
      <c r="L341" s="439">
        <v>466.25</v>
      </c>
      <c r="M341" s="439">
        <v>8.9793699999999994</v>
      </c>
    </row>
    <row r="342" spans="1:13">
      <c r="A342" s="245">
        <v>332</v>
      </c>
      <c r="B342" s="442" t="s">
        <v>148</v>
      </c>
      <c r="C342" s="439">
        <v>72.150000000000006</v>
      </c>
      <c r="D342" s="440">
        <v>71.7</v>
      </c>
      <c r="E342" s="440">
        <v>70.550000000000011</v>
      </c>
      <c r="F342" s="440">
        <v>68.95</v>
      </c>
      <c r="G342" s="440">
        <v>67.800000000000011</v>
      </c>
      <c r="H342" s="440">
        <v>73.300000000000011</v>
      </c>
      <c r="I342" s="440">
        <v>74.450000000000017</v>
      </c>
      <c r="J342" s="440">
        <v>76.050000000000011</v>
      </c>
      <c r="K342" s="439">
        <v>72.849999999999994</v>
      </c>
      <c r="L342" s="439">
        <v>70.099999999999994</v>
      </c>
      <c r="M342" s="439">
        <v>228.88037</v>
      </c>
    </row>
    <row r="343" spans="1:13">
      <c r="A343" s="245">
        <v>333</v>
      </c>
      <c r="B343" s="442" t="s">
        <v>449</v>
      </c>
      <c r="C343" s="439">
        <v>68.599999999999994</v>
      </c>
      <c r="D343" s="440">
        <v>68.766666666666666</v>
      </c>
      <c r="E343" s="440">
        <v>67.883333333333326</v>
      </c>
      <c r="F343" s="440">
        <v>67.166666666666657</v>
      </c>
      <c r="G343" s="440">
        <v>66.283333333333317</v>
      </c>
      <c r="H343" s="440">
        <v>69.483333333333334</v>
      </c>
      <c r="I343" s="440">
        <v>70.366666666666688</v>
      </c>
      <c r="J343" s="440">
        <v>71.083333333333343</v>
      </c>
      <c r="K343" s="439">
        <v>69.650000000000006</v>
      </c>
      <c r="L343" s="439">
        <v>68.05</v>
      </c>
      <c r="M343" s="439">
        <v>44.866480000000003</v>
      </c>
    </row>
    <row r="344" spans="1:13">
      <c r="A344" s="245">
        <v>334</v>
      </c>
      <c r="B344" s="442" t="s">
        <v>450</v>
      </c>
      <c r="C344" s="439">
        <v>3347.7</v>
      </c>
      <c r="D344" s="440">
        <v>3366.6833333333329</v>
      </c>
      <c r="E344" s="440">
        <v>3322.9666666666658</v>
      </c>
      <c r="F344" s="440">
        <v>3298.2333333333327</v>
      </c>
      <c r="G344" s="440">
        <v>3254.5166666666655</v>
      </c>
      <c r="H344" s="440">
        <v>3391.4166666666661</v>
      </c>
      <c r="I344" s="440">
        <v>3435.1333333333332</v>
      </c>
      <c r="J344" s="440">
        <v>3459.8666666666663</v>
      </c>
      <c r="K344" s="439">
        <v>3410.4</v>
      </c>
      <c r="L344" s="439">
        <v>3341.95</v>
      </c>
      <c r="M344" s="439">
        <v>1.56806</v>
      </c>
    </row>
    <row r="345" spans="1:13">
      <c r="A345" s="245">
        <v>335</v>
      </c>
      <c r="B345" s="442" t="s">
        <v>755</v>
      </c>
      <c r="C345" s="439">
        <v>91.55</v>
      </c>
      <c r="D345" s="440">
        <v>91.649999999999991</v>
      </c>
      <c r="E345" s="440">
        <v>90.499999999999986</v>
      </c>
      <c r="F345" s="440">
        <v>89.449999999999989</v>
      </c>
      <c r="G345" s="440">
        <v>88.299999999999983</v>
      </c>
      <c r="H345" s="440">
        <v>92.699999999999989</v>
      </c>
      <c r="I345" s="440">
        <v>93.85</v>
      </c>
      <c r="J345" s="440">
        <v>94.899999999999991</v>
      </c>
      <c r="K345" s="439">
        <v>92.8</v>
      </c>
      <c r="L345" s="439">
        <v>90.6</v>
      </c>
      <c r="M345" s="439">
        <v>5.1284599999999996</v>
      </c>
    </row>
    <row r="346" spans="1:13">
      <c r="A346" s="245">
        <v>336</v>
      </c>
      <c r="B346" s="442" t="s">
        <v>151</v>
      </c>
      <c r="C346" s="439">
        <v>17536.400000000001</v>
      </c>
      <c r="D346" s="440">
        <v>17503.466666666667</v>
      </c>
      <c r="E346" s="440">
        <v>17397.933333333334</v>
      </c>
      <c r="F346" s="440">
        <v>17259.466666666667</v>
      </c>
      <c r="G346" s="440">
        <v>17153.933333333334</v>
      </c>
      <c r="H346" s="440">
        <v>17641.933333333334</v>
      </c>
      <c r="I346" s="440">
        <v>17747.466666666667</v>
      </c>
      <c r="J346" s="440">
        <v>17885.933333333334</v>
      </c>
      <c r="K346" s="439">
        <v>17609</v>
      </c>
      <c r="L346" s="439">
        <v>17365</v>
      </c>
      <c r="M346" s="439">
        <v>0.48997000000000002</v>
      </c>
    </row>
    <row r="347" spans="1:13">
      <c r="A347" s="245">
        <v>337</v>
      </c>
      <c r="B347" s="442" t="s">
        <v>791</v>
      </c>
      <c r="C347" s="439">
        <v>52.4</v>
      </c>
      <c r="D347" s="440">
        <v>54.066666666666663</v>
      </c>
      <c r="E347" s="440">
        <v>50.133333333333326</v>
      </c>
      <c r="F347" s="440">
        <v>47.86666666666666</v>
      </c>
      <c r="G347" s="440">
        <v>43.933333333333323</v>
      </c>
      <c r="H347" s="440">
        <v>56.333333333333329</v>
      </c>
      <c r="I347" s="440">
        <v>60.266666666666666</v>
      </c>
      <c r="J347" s="440">
        <v>62.533333333333331</v>
      </c>
      <c r="K347" s="439">
        <v>58</v>
      </c>
      <c r="L347" s="439">
        <v>51.8</v>
      </c>
      <c r="M347" s="439">
        <v>155.16969</v>
      </c>
    </row>
    <row r="348" spans="1:13">
      <c r="A348" s="245">
        <v>338</v>
      </c>
      <c r="B348" s="442" t="s">
        <v>451</v>
      </c>
      <c r="C348" s="439">
        <v>2276.4499999999998</v>
      </c>
      <c r="D348" s="440">
        <v>2293.8166666666666</v>
      </c>
      <c r="E348" s="440">
        <v>2254.6333333333332</v>
      </c>
      <c r="F348" s="440">
        <v>2232.8166666666666</v>
      </c>
      <c r="G348" s="440">
        <v>2193.6333333333332</v>
      </c>
      <c r="H348" s="440">
        <v>2315.6333333333332</v>
      </c>
      <c r="I348" s="440">
        <v>2354.8166666666666</v>
      </c>
      <c r="J348" s="440">
        <v>2376.6333333333332</v>
      </c>
      <c r="K348" s="439">
        <v>2333</v>
      </c>
      <c r="L348" s="439">
        <v>2272</v>
      </c>
      <c r="M348" s="439">
        <v>0.15855</v>
      </c>
    </row>
    <row r="349" spans="1:13">
      <c r="A349" s="245">
        <v>339</v>
      </c>
      <c r="B349" s="442" t="s">
        <v>790</v>
      </c>
      <c r="C349" s="439">
        <v>372</v>
      </c>
      <c r="D349" s="440">
        <v>374.01666666666665</v>
      </c>
      <c r="E349" s="440">
        <v>368.0333333333333</v>
      </c>
      <c r="F349" s="440">
        <v>364.06666666666666</v>
      </c>
      <c r="G349" s="440">
        <v>358.08333333333331</v>
      </c>
      <c r="H349" s="440">
        <v>377.98333333333329</v>
      </c>
      <c r="I349" s="440">
        <v>383.96666666666664</v>
      </c>
      <c r="J349" s="440">
        <v>387.93333333333328</v>
      </c>
      <c r="K349" s="439">
        <v>380</v>
      </c>
      <c r="L349" s="439">
        <v>370.05</v>
      </c>
      <c r="M349" s="439">
        <v>10.373419999999999</v>
      </c>
    </row>
    <row r="350" spans="1:13">
      <c r="A350" s="245">
        <v>340</v>
      </c>
      <c r="B350" s="442" t="s">
        <v>265</v>
      </c>
      <c r="C350" s="439">
        <v>652.85</v>
      </c>
      <c r="D350" s="440">
        <v>660.11666666666667</v>
      </c>
      <c r="E350" s="440">
        <v>641.83333333333337</v>
      </c>
      <c r="F350" s="440">
        <v>630.81666666666672</v>
      </c>
      <c r="G350" s="440">
        <v>612.53333333333342</v>
      </c>
      <c r="H350" s="440">
        <v>671.13333333333333</v>
      </c>
      <c r="I350" s="440">
        <v>689.41666666666663</v>
      </c>
      <c r="J350" s="440">
        <v>700.43333333333328</v>
      </c>
      <c r="K350" s="439">
        <v>678.4</v>
      </c>
      <c r="L350" s="439">
        <v>649.1</v>
      </c>
      <c r="M350" s="439">
        <v>9.3028700000000004</v>
      </c>
    </row>
    <row r="351" spans="1:13">
      <c r="A351" s="245">
        <v>341</v>
      </c>
      <c r="B351" s="442" t="s">
        <v>155</v>
      </c>
      <c r="C351" s="439">
        <v>123.55</v>
      </c>
      <c r="D351" s="440">
        <v>124.21666666666665</v>
      </c>
      <c r="E351" s="440">
        <v>121.83333333333331</v>
      </c>
      <c r="F351" s="440">
        <v>120.11666666666666</v>
      </c>
      <c r="G351" s="440">
        <v>117.73333333333332</v>
      </c>
      <c r="H351" s="440">
        <v>125.93333333333331</v>
      </c>
      <c r="I351" s="440">
        <v>128.31666666666666</v>
      </c>
      <c r="J351" s="440">
        <v>130.0333333333333</v>
      </c>
      <c r="K351" s="439">
        <v>126.6</v>
      </c>
      <c r="L351" s="439">
        <v>122.5</v>
      </c>
      <c r="M351" s="439">
        <v>183.60365999999999</v>
      </c>
    </row>
    <row r="352" spans="1:13">
      <c r="A352" s="245">
        <v>342</v>
      </c>
      <c r="B352" s="442" t="s">
        <v>154</v>
      </c>
      <c r="C352" s="439">
        <v>142.25</v>
      </c>
      <c r="D352" s="440">
        <v>143.11666666666667</v>
      </c>
      <c r="E352" s="440">
        <v>140.38333333333335</v>
      </c>
      <c r="F352" s="440">
        <v>138.51666666666668</v>
      </c>
      <c r="G352" s="440">
        <v>135.78333333333336</v>
      </c>
      <c r="H352" s="440">
        <v>144.98333333333335</v>
      </c>
      <c r="I352" s="440">
        <v>147.7166666666667</v>
      </c>
      <c r="J352" s="440">
        <v>149.58333333333334</v>
      </c>
      <c r="K352" s="439">
        <v>145.85</v>
      </c>
      <c r="L352" s="439">
        <v>141.25</v>
      </c>
      <c r="M352" s="439">
        <v>16.67671</v>
      </c>
    </row>
    <row r="353" spans="1:13">
      <c r="A353" s="245">
        <v>343</v>
      </c>
      <c r="B353" s="442" t="s">
        <v>452</v>
      </c>
      <c r="C353" s="439">
        <v>83.65</v>
      </c>
      <c r="D353" s="440">
        <v>83.88333333333334</v>
      </c>
      <c r="E353" s="440">
        <v>82.76666666666668</v>
      </c>
      <c r="F353" s="440">
        <v>81.88333333333334</v>
      </c>
      <c r="G353" s="440">
        <v>80.76666666666668</v>
      </c>
      <c r="H353" s="440">
        <v>84.76666666666668</v>
      </c>
      <c r="I353" s="440">
        <v>85.883333333333326</v>
      </c>
      <c r="J353" s="440">
        <v>86.76666666666668</v>
      </c>
      <c r="K353" s="439">
        <v>85</v>
      </c>
      <c r="L353" s="439">
        <v>83</v>
      </c>
      <c r="M353" s="439">
        <v>1.3360099999999999</v>
      </c>
    </row>
    <row r="354" spans="1:13">
      <c r="A354" s="245">
        <v>344</v>
      </c>
      <c r="B354" s="442" t="s">
        <v>266</v>
      </c>
      <c r="C354" s="439">
        <v>3689.35</v>
      </c>
      <c r="D354" s="440">
        <v>3658.5833333333335</v>
      </c>
      <c r="E354" s="440">
        <v>3577.2666666666669</v>
      </c>
      <c r="F354" s="440">
        <v>3465.1833333333334</v>
      </c>
      <c r="G354" s="440">
        <v>3383.8666666666668</v>
      </c>
      <c r="H354" s="440">
        <v>3770.666666666667</v>
      </c>
      <c r="I354" s="440">
        <v>3851.9833333333336</v>
      </c>
      <c r="J354" s="440">
        <v>3964.0666666666671</v>
      </c>
      <c r="K354" s="439">
        <v>3739.9</v>
      </c>
      <c r="L354" s="439">
        <v>3546.5</v>
      </c>
      <c r="M354" s="439">
        <v>4.0356399999999999</v>
      </c>
    </row>
    <row r="355" spans="1:13">
      <c r="A355" s="245">
        <v>345</v>
      </c>
      <c r="B355" s="442" t="s">
        <v>453</v>
      </c>
      <c r="C355" s="439">
        <v>135.69999999999999</v>
      </c>
      <c r="D355" s="440">
        <v>135.78333333333333</v>
      </c>
      <c r="E355" s="440">
        <v>134.41666666666666</v>
      </c>
      <c r="F355" s="440">
        <v>133.13333333333333</v>
      </c>
      <c r="G355" s="440">
        <v>131.76666666666665</v>
      </c>
      <c r="H355" s="440">
        <v>137.06666666666666</v>
      </c>
      <c r="I355" s="440">
        <v>138.43333333333334</v>
      </c>
      <c r="J355" s="440">
        <v>139.71666666666667</v>
      </c>
      <c r="K355" s="439">
        <v>137.15</v>
      </c>
      <c r="L355" s="439">
        <v>134.5</v>
      </c>
      <c r="M355" s="439">
        <v>4.9727600000000001</v>
      </c>
    </row>
    <row r="356" spans="1:13">
      <c r="A356" s="245">
        <v>346</v>
      </c>
      <c r="B356" s="442" t="s">
        <v>454</v>
      </c>
      <c r="C356" s="439">
        <v>305.60000000000002</v>
      </c>
      <c r="D356" s="440">
        <v>306.60000000000002</v>
      </c>
      <c r="E356" s="440">
        <v>303.60000000000002</v>
      </c>
      <c r="F356" s="440">
        <v>301.60000000000002</v>
      </c>
      <c r="G356" s="440">
        <v>298.60000000000002</v>
      </c>
      <c r="H356" s="440">
        <v>308.60000000000002</v>
      </c>
      <c r="I356" s="440">
        <v>311.60000000000002</v>
      </c>
      <c r="J356" s="440">
        <v>313.60000000000002</v>
      </c>
      <c r="K356" s="439">
        <v>309.60000000000002</v>
      </c>
      <c r="L356" s="439">
        <v>304.60000000000002</v>
      </c>
      <c r="M356" s="439">
        <v>2.8589199999999999</v>
      </c>
    </row>
    <row r="357" spans="1:13">
      <c r="A357" s="245">
        <v>347</v>
      </c>
      <c r="B357" s="442" t="s">
        <v>455</v>
      </c>
      <c r="C357" s="439">
        <v>310.5</v>
      </c>
      <c r="D357" s="440">
        <v>314.35000000000002</v>
      </c>
      <c r="E357" s="440">
        <v>305.25000000000006</v>
      </c>
      <c r="F357" s="440">
        <v>300.00000000000006</v>
      </c>
      <c r="G357" s="440">
        <v>290.90000000000009</v>
      </c>
      <c r="H357" s="440">
        <v>319.60000000000002</v>
      </c>
      <c r="I357" s="440">
        <v>328.69999999999993</v>
      </c>
      <c r="J357" s="440">
        <v>333.95</v>
      </c>
      <c r="K357" s="439">
        <v>323.45</v>
      </c>
      <c r="L357" s="439">
        <v>309.10000000000002</v>
      </c>
      <c r="M357" s="439">
        <v>2.32124</v>
      </c>
    </row>
    <row r="358" spans="1:13">
      <c r="A358" s="245">
        <v>348</v>
      </c>
      <c r="B358" s="442" t="s">
        <v>267</v>
      </c>
      <c r="C358" s="439">
        <v>2835.35</v>
      </c>
      <c r="D358" s="440">
        <v>2847.3166666666671</v>
      </c>
      <c r="E358" s="440">
        <v>2809.0333333333342</v>
      </c>
      <c r="F358" s="440">
        <v>2782.7166666666672</v>
      </c>
      <c r="G358" s="440">
        <v>2744.4333333333343</v>
      </c>
      <c r="H358" s="440">
        <v>2873.6333333333341</v>
      </c>
      <c r="I358" s="440">
        <v>2911.916666666667</v>
      </c>
      <c r="J358" s="440">
        <v>2938.233333333334</v>
      </c>
      <c r="K358" s="439">
        <v>2885.6</v>
      </c>
      <c r="L358" s="439">
        <v>2821</v>
      </c>
      <c r="M358" s="439">
        <v>1.85561</v>
      </c>
    </row>
    <row r="359" spans="1:13">
      <c r="A359" s="245">
        <v>349</v>
      </c>
      <c r="B359" s="442" t="s">
        <v>268</v>
      </c>
      <c r="C359" s="439">
        <v>815.75</v>
      </c>
      <c r="D359" s="440">
        <v>823.58333333333337</v>
      </c>
      <c r="E359" s="440">
        <v>797.16666666666674</v>
      </c>
      <c r="F359" s="440">
        <v>778.58333333333337</v>
      </c>
      <c r="G359" s="440">
        <v>752.16666666666674</v>
      </c>
      <c r="H359" s="440">
        <v>842.16666666666674</v>
      </c>
      <c r="I359" s="440">
        <v>868.58333333333348</v>
      </c>
      <c r="J359" s="440">
        <v>887.16666666666674</v>
      </c>
      <c r="K359" s="439">
        <v>850</v>
      </c>
      <c r="L359" s="439">
        <v>805</v>
      </c>
      <c r="M359" s="439">
        <v>0.88566999999999996</v>
      </c>
    </row>
    <row r="360" spans="1:13">
      <c r="A360" s="245">
        <v>350</v>
      </c>
      <c r="B360" s="442" t="s">
        <v>456</v>
      </c>
      <c r="C360" s="439">
        <v>256.05</v>
      </c>
      <c r="D360" s="440">
        <v>257.34999999999997</v>
      </c>
      <c r="E360" s="440">
        <v>252.69999999999993</v>
      </c>
      <c r="F360" s="440">
        <v>249.34999999999997</v>
      </c>
      <c r="G360" s="440">
        <v>244.69999999999993</v>
      </c>
      <c r="H360" s="440">
        <v>260.69999999999993</v>
      </c>
      <c r="I360" s="440">
        <v>265.34999999999991</v>
      </c>
      <c r="J360" s="440">
        <v>268.69999999999993</v>
      </c>
      <c r="K360" s="439">
        <v>262</v>
      </c>
      <c r="L360" s="439">
        <v>254</v>
      </c>
      <c r="M360" s="439">
        <v>2.8428499999999999</v>
      </c>
    </row>
    <row r="361" spans="1:13">
      <c r="A361" s="245">
        <v>351</v>
      </c>
      <c r="B361" s="442" t="s">
        <v>758</v>
      </c>
      <c r="C361" s="439">
        <v>457.2</v>
      </c>
      <c r="D361" s="440">
        <v>456.2166666666667</v>
      </c>
      <c r="E361" s="440">
        <v>438.48333333333341</v>
      </c>
      <c r="F361" s="440">
        <v>419.76666666666671</v>
      </c>
      <c r="G361" s="440">
        <v>402.03333333333342</v>
      </c>
      <c r="H361" s="440">
        <v>474.93333333333339</v>
      </c>
      <c r="I361" s="440">
        <v>492.66666666666674</v>
      </c>
      <c r="J361" s="440">
        <v>511.38333333333338</v>
      </c>
      <c r="K361" s="439">
        <v>473.95</v>
      </c>
      <c r="L361" s="439">
        <v>437.5</v>
      </c>
      <c r="M361" s="439">
        <v>6.8361999999999998</v>
      </c>
    </row>
    <row r="362" spans="1:13">
      <c r="A362" s="245">
        <v>352</v>
      </c>
      <c r="B362" s="442" t="s">
        <v>457</v>
      </c>
      <c r="C362" s="439">
        <v>98.1</v>
      </c>
      <c r="D362" s="440">
        <v>98.083333333333329</v>
      </c>
      <c r="E362" s="440">
        <v>96.516666666666652</v>
      </c>
      <c r="F362" s="440">
        <v>94.933333333333323</v>
      </c>
      <c r="G362" s="440">
        <v>93.366666666666646</v>
      </c>
      <c r="H362" s="440">
        <v>99.666666666666657</v>
      </c>
      <c r="I362" s="440">
        <v>101.23333333333335</v>
      </c>
      <c r="J362" s="440">
        <v>102.81666666666666</v>
      </c>
      <c r="K362" s="439">
        <v>99.65</v>
      </c>
      <c r="L362" s="439">
        <v>96.5</v>
      </c>
      <c r="M362" s="439">
        <v>27.442589999999999</v>
      </c>
    </row>
    <row r="363" spans="1:13">
      <c r="A363" s="245">
        <v>353</v>
      </c>
      <c r="B363" s="442" t="s">
        <v>163</v>
      </c>
      <c r="C363" s="439">
        <v>1439.3</v>
      </c>
      <c r="D363" s="440">
        <v>1442.0666666666666</v>
      </c>
      <c r="E363" s="440">
        <v>1425.2333333333331</v>
      </c>
      <c r="F363" s="440">
        <v>1411.1666666666665</v>
      </c>
      <c r="G363" s="440">
        <v>1394.333333333333</v>
      </c>
      <c r="H363" s="440">
        <v>1456.1333333333332</v>
      </c>
      <c r="I363" s="440">
        <v>1472.9666666666667</v>
      </c>
      <c r="J363" s="440">
        <v>1487.0333333333333</v>
      </c>
      <c r="K363" s="439">
        <v>1458.9</v>
      </c>
      <c r="L363" s="439">
        <v>1428</v>
      </c>
      <c r="M363" s="439">
        <v>5.2229299999999999</v>
      </c>
    </row>
    <row r="364" spans="1:13">
      <c r="A364" s="245">
        <v>354</v>
      </c>
      <c r="B364" s="442" t="s">
        <v>156</v>
      </c>
      <c r="C364" s="439">
        <v>30127.05</v>
      </c>
      <c r="D364" s="440">
        <v>30184.016666666666</v>
      </c>
      <c r="E364" s="440">
        <v>29918.033333333333</v>
      </c>
      <c r="F364" s="440">
        <v>29709.016666666666</v>
      </c>
      <c r="G364" s="440">
        <v>29443.033333333333</v>
      </c>
      <c r="H364" s="440">
        <v>30393.033333333333</v>
      </c>
      <c r="I364" s="440">
        <v>30659.016666666663</v>
      </c>
      <c r="J364" s="440">
        <v>30868.033333333333</v>
      </c>
      <c r="K364" s="439">
        <v>30450</v>
      </c>
      <c r="L364" s="439">
        <v>29975</v>
      </c>
      <c r="M364" s="439">
        <v>0.16864000000000001</v>
      </c>
    </row>
    <row r="365" spans="1:13">
      <c r="A365" s="245">
        <v>355</v>
      </c>
      <c r="B365" s="442" t="s">
        <v>458</v>
      </c>
      <c r="C365" s="439">
        <v>2520.25</v>
      </c>
      <c r="D365" s="440">
        <v>2516.3666666666668</v>
      </c>
      <c r="E365" s="440">
        <v>2483.8833333333337</v>
      </c>
      <c r="F365" s="440">
        <v>2447.5166666666669</v>
      </c>
      <c r="G365" s="440">
        <v>2415.0333333333338</v>
      </c>
      <c r="H365" s="440">
        <v>2552.7333333333336</v>
      </c>
      <c r="I365" s="440">
        <v>2585.2166666666672</v>
      </c>
      <c r="J365" s="440">
        <v>2621.5833333333335</v>
      </c>
      <c r="K365" s="439">
        <v>2548.85</v>
      </c>
      <c r="L365" s="439">
        <v>2480</v>
      </c>
      <c r="M365" s="439">
        <v>2.2004999999999999</v>
      </c>
    </row>
    <row r="366" spans="1:13">
      <c r="A366" s="245">
        <v>356</v>
      </c>
      <c r="B366" s="442" t="s">
        <v>158</v>
      </c>
      <c r="C366" s="439">
        <v>231.75</v>
      </c>
      <c r="D366" s="440">
        <v>231.96666666666667</v>
      </c>
      <c r="E366" s="440">
        <v>229.98333333333335</v>
      </c>
      <c r="F366" s="440">
        <v>228.21666666666667</v>
      </c>
      <c r="G366" s="440">
        <v>226.23333333333335</v>
      </c>
      <c r="H366" s="440">
        <v>233.73333333333335</v>
      </c>
      <c r="I366" s="440">
        <v>235.71666666666664</v>
      </c>
      <c r="J366" s="440">
        <v>237.48333333333335</v>
      </c>
      <c r="K366" s="439">
        <v>233.95</v>
      </c>
      <c r="L366" s="439">
        <v>230.2</v>
      </c>
      <c r="M366" s="439">
        <v>70.203479999999999</v>
      </c>
    </row>
    <row r="367" spans="1:13">
      <c r="A367" s="245">
        <v>357</v>
      </c>
      <c r="B367" s="442" t="s">
        <v>269</v>
      </c>
      <c r="C367" s="439">
        <v>5538.3</v>
      </c>
      <c r="D367" s="440">
        <v>5572.0999999999995</v>
      </c>
      <c r="E367" s="440">
        <v>5488.1999999999989</v>
      </c>
      <c r="F367" s="440">
        <v>5438.0999999999995</v>
      </c>
      <c r="G367" s="440">
        <v>5354.1999999999989</v>
      </c>
      <c r="H367" s="440">
        <v>5622.1999999999989</v>
      </c>
      <c r="I367" s="440">
        <v>5706.0999999999985</v>
      </c>
      <c r="J367" s="440">
        <v>5756.1999999999989</v>
      </c>
      <c r="K367" s="439">
        <v>5656</v>
      </c>
      <c r="L367" s="439">
        <v>5522</v>
      </c>
      <c r="M367" s="439">
        <v>1.51553</v>
      </c>
    </row>
    <row r="368" spans="1:13">
      <c r="A368" s="245">
        <v>358</v>
      </c>
      <c r="B368" s="442" t="s">
        <v>459</v>
      </c>
      <c r="C368" s="439">
        <v>232.1</v>
      </c>
      <c r="D368" s="440">
        <v>232.66666666666666</v>
      </c>
      <c r="E368" s="440">
        <v>229.93333333333331</v>
      </c>
      <c r="F368" s="440">
        <v>227.76666666666665</v>
      </c>
      <c r="G368" s="440">
        <v>225.0333333333333</v>
      </c>
      <c r="H368" s="440">
        <v>234.83333333333331</v>
      </c>
      <c r="I368" s="440">
        <v>237.56666666666666</v>
      </c>
      <c r="J368" s="440">
        <v>239.73333333333332</v>
      </c>
      <c r="K368" s="439">
        <v>235.4</v>
      </c>
      <c r="L368" s="439">
        <v>230.5</v>
      </c>
      <c r="M368" s="439">
        <v>10.22001</v>
      </c>
    </row>
    <row r="369" spans="1:13">
      <c r="A369" s="245">
        <v>359</v>
      </c>
      <c r="B369" s="442" t="s">
        <v>460</v>
      </c>
      <c r="C369" s="439">
        <v>836.05</v>
      </c>
      <c r="D369" s="440">
        <v>842.18333333333339</v>
      </c>
      <c r="E369" s="440">
        <v>825.36666666666679</v>
      </c>
      <c r="F369" s="440">
        <v>814.68333333333339</v>
      </c>
      <c r="G369" s="440">
        <v>797.86666666666679</v>
      </c>
      <c r="H369" s="440">
        <v>852.86666666666679</v>
      </c>
      <c r="I369" s="440">
        <v>869.68333333333339</v>
      </c>
      <c r="J369" s="440">
        <v>880.36666666666679</v>
      </c>
      <c r="K369" s="439">
        <v>859</v>
      </c>
      <c r="L369" s="439">
        <v>831.5</v>
      </c>
      <c r="M369" s="439">
        <v>1.21194</v>
      </c>
    </row>
    <row r="370" spans="1:13">
      <c r="A370" s="245">
        <v>360</v>
      </c>
      <c r="B370" s="442" t="s">
        <v>160</v>
      </c>
      <c r="C370" s="439">
        <v>2116.9499999999998</v>
      </c>
      <c r="D370" s="440">
        <v>2127.4</v>
      </c>
      <c r="E370" s="440">
        <v>2094.8000000000002</v>
      </c>
      <c r="F370" s="440">
        <v>2072.65</v>
      </c>
      <c r="G370" s="440">
        <v>2040.0500000000002</v>
      </c>
      <c r="H370" s="440">
        <v>2149.5500000000002</v>
      </c>
      <c r="I370" s="440">
        <v>2182.1499999999996</v>
      </c>
      <c r="J370" s="440">
        <v>2204.3000000000002</v>
      </c>
      <c r="K370" s="439">
        <v>2160</v>
      </c>
      <c r="L370" s="439">
        <v>2105.25</v>
      </c>
      <c r="M370" s="439">
        <v>7.3478500000000002</v>
      </c>
    </row>
    <row r="371" spans="1:13">
      <c r="A371" s="245">
        <v>361</v>
      </c>
      <c r="B371" s="442" t="s">
        <v>157</v>
      </c>
      <c r="C371" s="439">
        <v>2252.8000000000002</v>
      </c>
      <c r="D371" s="440">
        <v>2254.9166666666665</v>
      </c>
      <c r="E371" s="440">
        <v>2178.833333333333</v>
      </c>
      <c r="F371" s="440">
        <v>2104.8666666666663</v>
      </c>
      <c r="G371" s="440">
        <v>2028.7833333333328</v>
      </c>
      <c r="H371" s="440">
        <v>2328.8833333333332</v>
      </c>
      <c r="I371" s="440">
        <v>2404.9666666666662</v>
      </c>
      <c r="J371" s="440">
        <v>2478.9333333333334</v>
      </c>
      <c r="K371" s="439">
        <v>2331</v>
      </c>
      <c r="L371" s="439">
        <v>2180.9499999999998</v>
      </c>
      <c r="M371" s="439">
        <v>34.018619999999999</v>
      </c>
    </row>
    <row r="372" spans="1:13">
      <c r="A372" s="245">
        <v>362</v>
      </c>
      <c r="B372" s="442" t="s">
        <v>756</v>
      </c>
      <c r="C372" s="439">
        <v>966</v>
      </c>
      <c r="D372" s="440">
        <v>966.0333333333333</v>
      </c>
      <c r="E372" s="440">
        <v>956.06666666666661</v>
      </c>
      <c r="F372" s="440">
        <v>946.13333333333333</v>
      </c>
      <c r="G372" s="440">
        <v>936.16666666666663</v>
      </c>
      <c r="H372" s="440">
        <v>975.96666666666658</v>
      </c>
      <c r="I372" s="440">
        <v>985.93333333333328</v>
      </c>
      <c r="J372" s="440">
        <v>995.86666666666656</v>
      </c>
      <c r="K372" s="439">
        <v>976</v>
      </c>
      <c r="L372" s="439">
        <v>956.1</v>
      </c>
      <c r="M372" s="439">
        <v>1.1644399999999999</v>
      </c>
    </row>
    <row r="373" spans="1:13">
      <c r="A373" s="245">
        <v>363</v>
      </c>
      <c r="B373" s="442" t="s">
        <v>461</v>
      </c>
      <c r="C373" s="439">
        <v>1823</v>
      </c>
      <c r="D373" s="440">
        <v>1801.5166666666667</v>
      </c>
      <c r="E373" s="440">
        <v>1777.5333333333333</v>
      </c>
      <c r="F373" s="440">
        <v>1732.0666666666666</v>
      </c>
      <c r="G373" s="440">
        <v>1708.0833333333333</v>
      </c>
      <c r="H373" s="440">
        <v>1846.9833333333333</v>
      </c>
      <c r="I373" s="440">
        <v>1870.9666666666665</v>
      </c>
      <c r="J373" s="440">
        <v>1916.4333333333334</v>
      </c>
      <c r="K373" s="439">
        <v>1825.5</v>
      </c>
      <c r="L373" s="439">
        <v>1756.05</v>
      </c>
      <c r="M373" s="439">
        <v>5.6113600000000003</v>
      </c>
    </row>
    <row r="374" spans="1:13">
      <c r="A374" s="245">
        <v>364</v>
      </c>
      <c r="B374" s="442" t="s">
        <v>757</v>
      </c>
      <c r="C374" s="439">
        <v>1328.45</v>
      </c>
      <c r="D374" s="440">
        <v>1341.9666666666667</v>
      </c>
      <c r="E374" s="440">
        <v>1309.4833333333333</v>
      </c>
      <c r="F374" s="440">
        <v>1290.5166666666667</v>
      </c>
      <c r="G374" s="440">
        <v>1258.0333333333333</v>
      </c>
      <c r="H374" s="440">
        <v>1360.9333333333334</v>
      </c>
      <c r="I374" s="440">
        <v>1393.416666666667</v>
      </c>
      <c r="J374" s="440">
        <v>1412.3833333333334</v>
      </c>
      <c r="K374" s="439">
        <v>1374.45</v>
      </c>
      <c r="L374" s="439">
        <v>1323</v>
      </c>
      <c r="M374" s="439">
        <v>1.5040800000000001</v>
      </c>
    </row>
    <row r="375" spans="1:13">
      <c r="A375" s="245">
        <v>365</v>
      </c>
      <c r="B375" s="442" t="s">
        <v>159</v>
      </c>
      <c r="C375" s="439">
        <v>130.5</v>
      </c>
      <c r="D375" s="440">
        <v>130.96666666666667</v>
      </c>
      <c r="E375" s="440">
        <v>129.18333333333334</v>
      </c>
      <c r="F375" s="440">
        <v>127.86666666666667</v>
      </c>
      <c r="G375" s="440">
        <v>126.08333333333334</v>
      </c>
      <c r="H375" s="440">
        <v>132.28333333333333</v>
      </c>
      <c r="I375" s="440">
        <v>134.06666666666669</v>
      </c>
      <c r="J375" s="440">
        <v>135.38333333333333</v>
      </c>
      <c r="K375" s="439">
        <v>132.75</v>
      </c>
      <c r="L375" s="439">
        <v>129.65</v>
      </c>
      <c r="M375" s="439">
        <v>55.990220000000001</v>
      </c>
    </row>
    <row r="376" spans="1:13">
      <c r="A376" s="245">
        <v>366</v>
      </c>
      <c r="B376" s="442" t="s">
        <v>162</v>
      </c>
      <c r="C376" s="439">
        <v>246.3</v>
      </c>
      <c r="D376" s="440">
        <v>246.36666666666667</v>
      </c>
      <c r="E376" s="440">
        <v>243.93333333333334</v>
      </c>
      <c r="F376" s="440">
        <v>241.56666666666666</v>
      </c>
      <c r="G376" s="440">
        <v>239.13333333333333</v>
      </c>
      <c r="H376" s="440">
        <v>248.73333333333335</v>
      </c>
      <c r="I376" s="440">
        <v>251.16666666666669</v>
      </c>
      <c r="J376" s="440">
        <v>253.53333333333336</v>
      </c>
      <c r="K376" s="439">
        <v>248.8</v>
      </c>
      <c r="L376" s="439">
        <v>244</v>
      </c>
      <c r="M376" s="439">
        <v>163.92434</v>
      </c>
    </row>
    <row r="377" spans="1:13">
      <c r="A377" s="245">
        <v>367</v>
      </c>
      <c r="B377" s="442" t="s">
        <v>462</v>
      </c>
      <c r="C377" s="439">
        <v>377.9</v>
      </c>
      <c r="D377" s="440">
        <v>381.76666666666665</v>
      </c>
      <c r="E377" s="440">
        <v>371.13333333333333</v>
      </c>
      <c r="F377" s="440">
        <v>364.36666666666667</v>
      </c>
      <c r="G377" s="440">
        <v>353.73333333333335</v>
      </c>
      <c r="H377" s="440">
        <v>388.5333333333333</v>
      </c>
      <c r="I377" s="440">
        <v>399.16666666666663</v>
      </c>
      <c r="J377" s="440">
        <v>405.93333333333328</v>
      </c>
      <c r="K377" s="439">
        <v>392.4</v>
      </c>
      <c r="L377" s="439">
        <v>375</v>
      </c>
      <c r="M377" s="439">
        <v>5.4552100000000001</v>
      </c>
    </row>
    <row r="378" spans="1:13">
      <c r="A378" s="245">
        <v>368</v>
      </c>
      <c r="B378" s="442" t="s">
        <v>270</v>
      </c>
      <c r="C378" s="439">
        <v>293.60000000000002</v>
      </c>
      <c r="D378" s="440">
        <v>296.05</v>
      </c>
      <c r="E378" s="440">
        <v>290.10000000000002</v>
      </c>
      <c r="F378" s="440">
        <v>286.60000000000002</v>
      </c>
      <c r="G378" s="440">
        <v>280.65000000000003</v>
      </c>
      <c r="H378" s="440">
        <v>299.55</v>
      </c>
      <c r="I378" s="440">
        <v>305.49999999999994</v>
      </c>
      <c r="J378" s="440">
        <v>309</v>
      </c>
      <c r="K378" s="439">
        <v>302</v>
      </c>
      <c r="L378" s="439">
        <v>292.55</v>
      </c>
      <c r="M378" s="439">
        <v>5.21983</v>
      </c>
    </row>
    <row r="379" spans="1:13">
      <c r="A379" s="245">
        <v>369</v>
      </c>
      <c r="B379" s="442" t="s">
        <v>463</v>
      </c>
      <c r="C379" s="439">
        <v>131.9</v>
      </c>
      <c r="D379" s="440">
        <v>132.79999999999998</v>
      </c>
      <c r="E379" s="440">
        <v>129.69999999999996</v>
      </c>
      <c r="F379" s="440">
        <v>127.49999999999997</v>
      </c>
      <c r="G379" s="440">
        <v>124.39999999999995</v>
      </c>
      <c r="H379" s="440">
        <v>134.99999999999997</v>
      </c>
      <c r="I379" s="440">
        <v>138.1</v>
      </c>
      <c r="J379" s="440">
        <v>140.29999999999998</v>
      </c>
      <c r="K379" s="439">
        <v>135.9</v>
      </c>
      <c r="L379" s="439">
        <v>130.6</v>
      </c>
      <c r="M379" s="439">
        <v>3.8568600000000002</v>
      </c>
    </row>
    <row r="380" spans="1:13">
      <c r="A380" s="245">
        <v>370</v>
      </c>
      <c r="B380" s="442" t="s">
        <v>464</v>
      </c>
      <c r="C380" s="439">
        <v>5808.1</v>
      </c>
      <c r="D380" s="440">
        <v>5819.3833333333341</v>
      </c>
      <c r="E380" s="440">
        <v>5788.7666666666682</v>
      </c>
      <c r="F380" s="440">
        <v>5769.4333333333343</v>
      </c>
      <c r="G380" s="440">
        <v>5738.8166666666684</v>
      </c>
      <c r="H380" s="440">
        <v>5838.7166666666681</v>
      </c>
      <c r="I380" s="440">
        <v>5869.3333333333348</v>
      </c>
      <c r="J380" s="440">
        <v>5888.6666666666679</v>
      </c>
      <c r="K380" s="439">
        <v>5850</v>
      </c>
      <c r="L380" s="439">
        <v>5800.05</v>
      </c>
      <c r="M380" s="439">
        <v>8.7639999999999996E-2</v>
      </c>
    </row>
    <row r="381" spans="1:13">
      <c r="A381" s="245">
        <v>371</v>
      </c>
      <c r="B381" s="442" t="s">
        <v>271</v>
      </c>
      <c r="C381" s="439">
        <v>13090.35</v>
      </c>
      <c r="D381" s="440">
        <v>13084.300000000001</v>
      </c>
      <c r="E381" s="440">
        <v>13016.050000000003</v>
      </c>
      <c r="F381" s="440">
        <v>12941.750000000002</v>
      </c>
      <c r="G381" s="440">
        <v>12873.500000000004</v>
      </c>
      <c r="H381" s="440">
        <v>13158.600000000002</v>
      </c>
      <c r="I381" s="440">
        <v>13226.849999999999</v>
      </c>
      <c r="J381" s="440">
        <v>13301.150000000001</v>
      </c>
      <c r="K381" s="439">
        <v>13152.55</v>
      </c>
      <c r="L381" s="439">
        <v>13010</v>
      </c>
      <c r="M381" s="439">
        <v>2.3369999999999998E-2</v>
      </c>
    </row>
    <row r="382" spans="1:13">
      <c r="A382" s="245">
        <v>372</v>
      </c>
      <c r="B382" s="442" t="s">
        <v>161</v>
      </c>
      <c r="C382" s="439">
        <v>42.05</v>
      </c>
      <c r="D382" s="440">
        <v>42.31666666666667</v>
      </c>
      <c r="E382" s="440">
        <v>41.533333333333339</v>
      </c>
      <c r="F382" s="440">
        <v>41.016666666666666</v>
      </c>
      <c r="G382" s="440">
        <v>40.233333333333334</v>
      </c>
      <c r="H382" s="440">
        <v>42.833333333333343</v>
      </c>
      <c r="I382" s="440">
        <v>43.616666666666674</v>
      </c>
      <c r="J382" s="440">
        <v>44.133333333333347</v>
      </c>
      <c r="K382" s="439">
        <v>43.1</v>
      </c>
      <c r="L382" s="439">
        <v>41.8</v>
      </c>
      <c r="M382" s="439">
        <v>913.71585000000005</v>
      </c>
    </row>
    <row r="383" spans="1:13">
      <c r="A383" s="245">
        <v>373</v>
      </c>
      <c r="B383" s="442" t="s">
        <v>272</v>
      </c>
      <c r="C383" s="439">
        <v>835.1</v>
      </c>
      <c r="D383" s="440">
        <v>844.51666666666677</v>
      </c>
      <c r="E383" s="440">
        <v>821.23333333333358</v>
      </c>
      <c r="F383" s="440">
        <v>807.36666666666679</v>
      </c>
      <c r="G383" s="440">
        <v>784.0833333333336</v>
      </c>
      <c r="H383" s="440">
        <v>858.38333333333355</v>
      </c>
      <c r="I383" s="440">
        <v>881.66666666666663</v>
      </c>
      <c r="J383" s="440">
        <v>895.53333333333353</v>
      </c>
      <c r="K383" s="439">
        <v>867.8</v>
      </c>
      <c r="L383" s="439">
        <v>830.65</v>
      </c>
      <c r="M383" s="439">
        <v>2.0441600000000002</v>
      </c>
    </row>
    <row r="384" spans="1:13">
      <c r="A384" s="245">
        <v>374</v>
      </c>
      <c r="B384" s="442" t="s">
        <v>165</v>
      </c>
      <c r="C384" s="439">
        <v>218.25</v>
      </c>
      <c r="D384" s="440">
        <v>219.01666666666665</v>
      </c>
      <c r="E384" s="440">
        <v>216.0333333333333</v>
      </c>
      <c r="F384" s="440">
        <v>213.81666666666666</v>
      </c>
      <c r="G384" s="440">
        <v>210.83333333333331</v>
      </c>
      <c r="H384" s="440">
        <v>221.23333333333329</v>
      </c>
      <c r="I384" s="440">
        <v>224.21666666666664</v>
      </c>
      <c r="J384" s="440">
        <v>226.43333333333328</v>
      </c>
      <c r="K384" s="439">
        <v>222</v>
      </c>
      <c r="L384" s="439">
        <v>216.8</v>
      </c>
      <c r="M384" s="439">
        <v>78.182609999999997</v>
      </c>
    </row>
    <row r="385" spans="1:13">
      <c r="A385" s="245">
        <v>375</v>
      </c>
      <c r="B385" s="442" t="s">
        <v>166</v>
      </c>
      <c r="C385" s="439">
        <v>161.4</v>
      </c>
      <c r="D385" s="440">
        <v>162.28333333333333</v>
      </c>
      <c r="E385" s="440">
        <v>159.96666666666667</v>
      </c>
      <c r="F385" s="440">
        <v>158.53333333333333</v>
      </c>
      <c r="G385" s="440">
        <v>156.21666666666667</v>
      </c>
      <c r="H385" s="440">
        <v>163.71666666666667</v>
      </c>
      <c r="I385" s="440">
        <v>166.03333333333333</v>
      </c>
      <c r="J385" s="440">
        <v>167.46666666666667</v>
      </c>
      <c r="K385" s="439">
        <v>164.6</v>
      </c>
      <c r="L385" s="439">
        <v>160.85</v>
      </c>
      <c r="M385" s="439">
        <v>50.661059999999999</v>
      </c>
    </row>
    <row r="386" spans="1:13">
      <c r="A386" s="245">
        <v>376</v>
      </c>
      <c r="B386" s="442" t="s">
        <v>465</v>
      </c>
      <c r="C386" s="439">
        <v>277.5</v>
      </c>
      <c r="D386" s="440">
        <v>277.34999999999997</v>
      </c>
      <c r="E386" s="440">
        <v>272.59999999999991</v>
      </c>
      <c r="F386" s="440">
        <v>267.69999999999993</v>
      </c>
      <c r="G386" s="440">
        <v>262.94999999999987</v>
      </c>
      <c r="H386" s="440">
        <v>282.24999999999994</v>
      </c>
      <c r="I386" s="440">
        <v>287.00000000000006</v>
      </c>
      <c r="J386" s="440">
        <v>291.89999999999998</v>
      </c>
      <c r="K386" s="439">
        <v>282.10000000000002</v>
      </c>
      <c r="L386" s="439">
        <v>272.45</v>
      </c>
      <c r="M386" s="439">
        <v>13.557449999999999</v>
      </c>
    </row>
    <row r="387" spans="1:13">
      <c r="A387" s="245">
        <v>377</v>
      </c>
      <c r="B387" s="442" t="s">
        <v>466</v>
      </c>
      <c r="C387" s="439">
        <v>710.9</v>
      </c>
      <c r="D387" s="440">
        <v>712.05000000000007</v>
      </c>
      <c r="E387" s="440">
        <v>706.10000000000014</v>
      </c>
      <c r="F387" s="440">
        <v>701.30000000000007</v>
      </c>
      <c r="G387" s="440">
        <v>695.35000000000014</v>
      </c>
      <c r="H387" s="440">
        <v>716.85000000000014</v>
      </c>
      <c r="I387" s="440">
        <v>722.80000000000018</v>
      </c>
      <c r="J387" s="440">
        <v>727.60000000000014</v>
      </c>
      <c r="K387" s="439">
        <v>718</v>
      </c>
      <c r="L387" s="439">
        <v>707.25</v>
      </c>
      <c r="M387" s="439">
        <v>3.6674699999999998</v>
      </c>
    </row>
    <row r="388" spans="1:13">
      <c r="A388" s="245">
        <v>378</v>
      </c>
      <c r="B388" s="442" t="s">
        <v>467</v>
      </c>
      <c r="C388" s="439">
        <v>31.8</v>
      </c>
      <c r="D388" s="440">
        <v>31.900000000000002</v>
      </c>
      <c r="E388" s="440">
        <v>31.450000000000003</v>
      </c>
      <c r="F388" s="440">
        <v>31.1</v>
      </c>
      <c r="G388" s="440">
        <v>30.650000000000002</v>
      </c>
      <c r="H388" s="440">
        <v>32.25</v>
      </c>
      <c r="I388" s="440">
        <v>32.700000000000003</v>
      </c>
      <c r="J388" s="440">
        <v>33.050000000000004</v>
      </c>
      <c r="K388" s="439">
        <v>32.35</v>
      </c>
      <c r="L388" s="439">
        <v>31.55</v>
      </c>
      <c r="M388" s="439">
        <v>97.545259999999999</v>
      </c>
    </row>
    <row r="389" spans="1:13">
      <c r="A389" s="245">
        <v>379</v>
      </c>
      <c r="B389" s="442" t="s">
        <v>468</v>
      </c>
      <c r="C389" s="439">
        <v>181.2</v>
      </c>
      <c r="D389" s="440">
        <v>182.2833333333333</v>
      </c>
      <c r="E389" s="440">
        <v>179.36666666666662</v>
      </c>
      <c r="F389" s="440">
        <v>177.5333333333333</v>
      </c>
      <c r="G389" s="440">
        <v>174.61666666666662</v>
      </c>
      <c r="H389" s="440">
        <v>184.11666666666662</v>
      </c>
      <c r="I389" s="440">
        <v>187.0333333333333</v>
      </c>
      <c r="J389" s="440">
        <v>188.86666666666662</v>
      </c>
      <c r="K389" s="439">
        <v>185.2</v>
      </c>
      <c r="L389" s="439">
        <v>180.45</v>
      </c>
      <c r="M389" s="439">
        <v>23.32536</v>
      </c>
    </row>
    <row r="390" spans="1:13">
      <c r="A390" s="245">
        <v>380</v>
      </c>
      <c r="B390" s="442" t="s">
        <v>273</v>
      </c>
      <c r="C390" s="439">
        <v>562</v>
      </c>
      <c r="D390" s="440">
        <v>561.18333333333328</v>
      </c>
      <c r="E390" s="440">
        <v>556.36666666666656</v>
      </c>
      <c r="F390" s="440">
        <v>550.73333333333323</v>
      </c>
      <c r="G390" s="440">
        <v>545.91666666666652</v>
      </c>
      <c r="H390" s="440">
        <v>566.81666666666661</v>
      </c>
      <c r="I390" s="440">
        <v>571.63333333333344</v>
      </c>
      <c r="J390" s="440">
        <v>577.26666666666665</v>
      </c>
      <c r="K390" s="439">
        <v>566</v>
      </c>
      <c r="L390" s="439">
        <v>555.54999999999995</v>
      </c>
      <c r="M390" s="439">
        <v>2.4676999999999998</v>
      </c>
    </row>
    <row r="391" spans="1:13">
      <c r="A391" s="245">
        <v>381</v>
      </c>
      <c r="B391" s="442" t="s">
        <v>469</v>
      </c>
      <c r="C391" s="439">
        <v>343.9</v>
      </c>
      <c r="D391" s="440">
        <v>345.76666666666671</v>
      </c>
      <c r="E391" s="440">
        <v>340.23333333333341</v>
      </c>
      <c r="F391" s="440">
        <v>336.56666666666672</v>
      </c>
      <c r="G391" s="440">
        <v>331.03333333333342</v>
      </c>
      <c r="H391" s="440">
        <v>349.43333333333339</v>
      </c>
      <c r="I391" s="440">
        <v>354.9666666666667</v>
      </c>
      <c r="J391" s="440">
        <v>358.63333333333338</v>
      </c>
      <c r="K391" s="439">
        <v>351.3</v>
      </c>
      <c r="L391" s="439">
        <v>342.1</v>
      </c>
      <c r="M391" s="439">
        <v>12.65638</v>
      </c>
    </row>
    <row r="392" spans="1:13">
      <c r="A392" s="245">
        <v>382</v>
      </c>
      <c r="B392" s="442" t="s">
        <v>470</v>
      </c>
      <c r="C392" s="439">
        <v>83.15</v>
      </c>
      <c r="D392" s="440">
        <v>83.566666666666677</v>
      </c>
      <c r="E392" s="440">
        <v>82.433333333333351</v>
      </c>
      <c r="F392" s="440">
        <v>81.716666666666669</v>
      </c>
      <c r="G392" s="440">
        <v>80.583333333333343</v>
      </c>
      <c r="H392" s="440">
        <v>84.28333333333336</v>
      </c>
      <c r="I392" s="440">
        <v>85.416666666666686</v>
      </c>
      <c r="J392" s="440">
        <v>86.133333333333368</v>
      </c>
      <c r="K392" s="439">
        <v>84.7</v>
      </c>
      <c r="L392" s="439">
        <v>82.85</v>
      </c>
      <c r="M392" s="439">
        <v>21.148050000000001</v>
      </c>
    </row>
    <row r="393" spans="1:13">
      <c r="A393" s="245">
        <v>383</v>
      </c>
      <c r="B393" s="442" t="s">
        <v>471</v>
      </c>
      <c r="C393" s="439">
        <v>2022.15</v>
      </c>
      <c r="D393" s="440">
        <v>2021.3833333333332</v>
      </c>
      <c r="E393" s="440">
        <v>2003.7666666666664</v>
      </c>
      <c r="F393" s="440">
        <v>1985.3833333333332</v>
      </c>
      <c r="G393" s="440">
        <v>1967.7666666666664</v>
      </c>
      <c r="H393" s="440">
        <v>2039.7666666666664</v>
      </c>
      <c r="I393" s="440">
        <v>2057.3833333333332</v>
      </c>
      <c r="J393" s="440">
        <v>2075.7666666666664</v>
      </c>
      <c r="K393" s="439">
        <v>2039</v>
      </c>
      <c r="L393" s="439">
        <v>2003</v>
      </c>
      <c r="M393" s="439">
        <v>0.17660999999999999</v>
      </c>
    </row>
    <row r="394" spans="1:13">
      <c r="A394" s="245">
        <v>384</v>
      </c>
      <c r="B394" s="442" t="s">
        <v>472</v>
      </c>
      <c r="C394" s="439">
        <v>414.55</v>
      </c>
      <c r="D394" s="440">
        <v>417.16666666666669</v>
      </c>
      <c r="E394" s="440">
        <v>409.53333333333336</v>
      </c>
      <c r="F394" s="440">
        <v>404.51666666666665</v>
      </c>
      <c r="G394" s="440">
        <v>396.88333333333333</v>
      </c>
      <c r="H394" s="440">
        <v>422.18333333333339</v>
      </c>
      <c r="I394" s="440">
        <v>429.81666666666672</v>
      </c>
      <c r="J394" s="440">
        <v>434.83333333333343</v>
      </c>
      <c r="K394" s="439">
        <v>424.8</v>
      </c>
      <c r="L394" s="439">
        <v>412.15</v>
      </c>
      <c r="M394" s="439">
        <v>6.8908199999999997</v>
      </c>
    </row>
    <row r="395" spans="1:13">
      <c r="A395" s="245">
        <v>385</v>
      </c>
      <c r="B395" s="442" t="s">
        <v>473</v>
      </c>
      <c r="C395" s="439">
        <v>278.10000000000002</v>
      </c>
      <c r="D395" s="440">
        <v>278.55</v>
      </c>
      <c r="E395" s="440">
        <v>269.10000000000002</v>
      </c>
      <c r="F395" s="440">
        <v>260.10000000000002</v>
      </c>
      <c r="G395" s="440">
        <v>250.65000000000003</v>
      </c>
      <c r="H395" s="440">
        <v>287.55</v>
      </c>
      <c r="I395" s="440">
        <v>296.99999999999994</v>
      </c>
      <c r="J395" s="440">
        <v>306</v>
      </c>
      <c r="K395" s="439">
        <v>288</v>
      </c>
      <c r="L395" s="439">
        <v>269.55</v>
      </c>
      <c r="M395" s="439">
        <v>7.6329900000000004</v>
      </c>
    </row>
    <row r="396" spans="1:13">
      <c r="A396" s="245">
        <v>386</v>
      </c>
      <c r="B396" s="442" t="s">
        <v>474</v>
      </c>
      <c r="C396" s="439">
        <v>1097.05</v>
      </c>
      <c r="D396" s="440">
        <v>1104.75</v>
      </c>
      <c r="E396" s="440">
        <v>1082.3</v>
      </c>
      <c r="F396" s="440">
        <v>1067.55</v>
      </c>
      <c r="G396" s="440">
        <v>1045.0999999999999</v>
      </c>
      <c r="H396" s="440">
        <v>1119.5</v>
      </c>
      <c r="I396" s="440">
        <v>1141.9499999999998</v>
      </c>
      <c r="J396" s="440">
        <v>1156.7</v>
      </c>
      <c r="K396" s="439">
        <v>1127.2</v>
      </c>
      <c r="L396" s="439">
        <v>1090</v>
      </c>
      <c r="M396" s="439">
        <v>1.2976000000000001</v>
      </c>
    </row>
    <row r="397" spans="1:13">
      <c r="A397" s="245">
        <v>387</v>
      </c>
      <c r="B397" s="442" t="s">
        <v>167</v>
      </c>
      <c r="C397" s="439">
        <v>2213.15</v>
      </c>
      <c r="D397" s="440">
        <v>2207.0833333333335</v>
      </c>
      <c r="E397" s="440">
        <v>2186.166666666667</v>
      </c>
      <c r="F397" s="440">
        <v>2159.1833333333334</v>
      </c>
      <c r="G397" s="440">
        <v>2138.2666666666669</v>
      </c>
      <c r="H397" s="440">
        <v>2234.0666666666671</v>
      </c>
      <c r="I397" s="440">
        <v>2254.983333333334</v>
      </c>
      <c r="J397" s="440">
        <v>2281.9666666666672</v>
      </c>
      <c r="K397" s="439">
        <v>2228</v>
      </c>
      <c r="L397" s="439">
        <v>2180.1</v>
      </c>
      <c r="M397" s="439">
        <v>63.5152</v>
      </c>
    </row>
    <row r="398" spans="1:13">
      <c r="A398" s="245">
        <v>388</v>
      </c>
      <c r="B398" s="442" t="s">
        <v>814</v>
      </c>
      <c r="C398" s="439">
        <v>1094.7</v>
      </c>
      <c r="D398" s="440">
        <v>1097.5666666666666</v>
      </c>
      <c r="E398" s="440">
        <v>1083.1333333333332</v>
      </c>
      <c r="F398" s="440">
        <v>1071.5666666666666</v>
      </c>
      <c r="G398" s="440">
        <v>1057.1333333333332</v>
      </c>
      <c r="H398" s="440">
        <v>1109.1333333333332</v>
      </c>
      <c r="I398" s="440">
        <v>1123.5666666666666</v>
      </c>
      <c r="J398" s="440">
        <v>1135.1333333333332</v>
      </c>
      <c r="K398" s="439">
        <v>1112</v>
      </c>
      <c r="L398" s="439">
        <v>1086</v>
      </c>
      <c r="M398" s="439">
        <v>7.1687099999999999</v>
      </c>
    </row>
    <row r="399" spans="1:13">
      <c r="A399" s="245">
        <v>389</v>
      </c>
      <c r="B399" s="442" t="s">
        <v>274</v>
      </c>
      <c r="C399" s="439">
        <v>988.1</v>
      </c>
      <c r="D399" s="440">
        <v>991.5333333333333</v>
      </c>
      <c r="E399" s="440">
        <v>980.56666666666661</v>
      </c>
      <c r="F399" s="440">
        <v>973.0333333333333</v>
      </c>
      <c r="G399" s="440">
        <v>962.06666666666661</v>
      </c>
      <c r="H399" s="440">
        <v>999.06666666666661</v>
      </c>
      <c r="I399" s="440">
        <v>1010.0333333333333</v>
      </c>
      <c r="J399" s="440">
        <v>1017.5666666666666</v>
      </c>
      <c r="K399" s="439">
        <v>1002.5</v>
      </c>
      <c r="L399" s="439">
        <v>984</v>
      </c>
      <c r="M399" s="439">
        <v>8.2320700000000002</v>
      </c>
    </row>
    <row r="400" spans="1:13">
      <c r="A400" s="245">
        <v>390</v>
      </c>
      <c r="B400" s="442" t="s">
        <v>476</v>
      </c>
      <c r="C400" s="439">
        <v>29.35</v>
      </c>
      <c r="D400" s="440">
        <v>29.516666666666666</v>
      </c>
      <c r="E400" s="440">
        <v>29.033333333333331</v>
      </c>
      <c r="F400" s="440">
        <v>28.716666666666665</v>
      </c>
      <c r="G400" s="440">
        <v>28.233333333333331</v>
      </c>
      <c r="H400" s="440">
        <v>29.833333333333332</v>
      </c>
      <c r="I400" s="440">
        <v>30.316666666666666</v>
      </c>
      <c r="J400" s="440">
        <v>30.633333333333333</v>
      </c>
      <c r="K400" s="439">
        <v>30</v>
      </c>
      <c r="L400" s="439">
        <v>29.2</v>
      </c>
      <c r="M400" s="439">
        <v>19.528690000000001</v>
      </c>
    </row>
    <row r="401" spans="1:13">
      <c r="A401" s="245">
        <v>391</v>
      </c>
      <c r="B401" s="442" t="s">
        <v>477</v>
      </c>
      <c r="C401" s="439">
        <v>2549.0500000000002</v>
      </c>
      <c r="D401" s="440">
        <v>2542.6833333333334</v>
      </c>
      <c r="E401" s="440">
        <v>2516.3666666666668</v>
      </c>
      <c r="F401" s="440">
        <v>2483.6833333333334</v>
      </c>
      <c r="G401" s="440">
        <v>2457.3666666666668</v>
      </c>
      <c r="H401" s="440">
        <v>2575.3666666666668</v>
      </c>
      <c r="I401" s="440">
        <v>2601.6833333333334</v>
      </c>
      <c r="J401" s="440">
        <v>2634.3666666666668</v>
      </c>
      <c r="K401" s="439">
        <v>2569</v>
      </c>
      <c r="L401" s="439">
        <v>2510</v>
      </c>
      <c r="M401" s="439">
        <v>0.68767</v>
      </c>
    </row>
    <row r="402" spans="1:13">
      <c r="A402" s="245">
        <v>392</v>
      </c>
      <c r="B402" s="442" t="s">
        <v>172</v>
      </c>
      <c r="C402" s="439">
        <v>7065.1</v>
      </c>
      <c r="D402" s="440">
        <v>7085.0333333333328</v>
      </c>
      <c r="E402" s="440">
        <v>7010.0666666666657</v>
      </c>
      <c r="F402" s="440">
        <v>6955.0333333333328</v>
      </c>
      <c r="G402" s="440">
        <v>6880.0666666666657</v>
      </c>
      <c r="H402" s="440">
        <v>7140.0666666666657</v>
      </c>
      <c r="I402" s="440">
        <v>7215.0333333333328</v>
      </c>
      <c r="J402" s="440">
        <v>7270.0666666666657</v>
      </c>
      <c r="K402" s="439">
        <v>7160</v>
      </c>
      <c r="L402" s="439">
        <v>7030</v>
      </c>
      <c r="M402" s="439">
        <v>3.0426199999999999</v>
      </c>
    </row>
    <row r="403" spans="1:13">
      <c r="A403" s="245">
        <v>393</v>
      </c>
      <c r="B403" s="442" t="s">
        <v>478</v>
      </c>
      <c r="C403" s="439">
        <v>7716.05</v>
      </c>
      <c r="D403" s="440">
        <v>7731.95</v>
      </c>
      <c r="E403" s="440">
        <v>7694.0999999999995</v>
      </c>
      <c r="F403" s="440">
        <v>7672.15</v>
      </c>
      <c r="G403" s="440">
        <v>7634.2999999999993</v>
      </c>
      <c r="H403" s="440">
        <v>7753.9</v>
      </c>
      <c r="I403" s="440">
        <v>7791.75</v>
      </c>
      <c r="J403" s="440">
        <v>7813.7</v>
      </c>
      <c r="K403" s="439">
        <v>7769.8</v>
      </c>
      <c r="L403" s="439">
        <v>7710</v>
      </c>
      <c r="M403" s="439">
        <v>0.11244</v>
      </c>
    </row>
    <row r="404" spans="1:13">
      <c r="A404" s="245">
        <v>394</v>
      </c>
      <c r="B404" s="442" t="s">
        <v>479</v>
      </c>
      <c r="C404" s="439">
        <v>5251.05</v>
      </c>
      <c r="D404" s="440">
        <v>5250.3499999999995</v>
      </c>
      <c r="E404" s="440">
        <v>5215.6999999999989</v>
      </c>
      <c r="F404" s="440">
        <v>5180.3499999999995</v>
      </c>
      <c r="G404" s="440">
        <v>5145.6999999999989</v>
      </c>
      <c r="H404" s="440">
        <v>5285.6999999999989</v>
      </c>
      <c r="I404" s="440">
        <v>5320.3499999999985</v>
      </c>
      <c r="J404" s="440">
        <v>5355.6999999999989</v>
      </c>
      <c r="K404" s="439">
        <v>5285</v>
      </c>
      <c r="L404" s="439">
        <v>5215</v>
      </c>
      <c r="M404" s="439">
        <v>0.50692000000000004</v>
      </c>
    </row>
    <row r="405" spans="1:13">
      <c r="A405" s="245">
        <v>395</v>
      </c>
      <c r="B405" s="442" t="s">
        <v>759</v>
      </c>
      <c r="C405" s="439">
        <v>130.25</v>
      </c>
      <c r="D405" s="440">
        <v>130.81666666666666</v>
      </c>
      <c r="E405" s="440">
        <v>128.93333333333334</v>
      </c>
      <c r="F405" s="440">
        <v>127.61666666666667</v>
      </c>
      <c r="G405" s="440">
        <v>125.73333333333335</v>
      </c>
      <c r="H405" s="440">
        <v>132.13333333333333</v>
      </c>
      <c r="I405" s="440">
        <v>134.01666666666665</v>
      </c>
      <c r="J405" s="440">
        <v>135.33333333333331</v>
      </c>
      <c r="K405" s="439">
        <v>132.69999999999999</v>
      </c>
      <c r="L405" s="439">
        <v>129.5</v>
      </c>
      <c r="M405" s="439">
        <v>4.4279799999999998</v>
      </c>
    </row>
    <row r="406" spans="1:13">
      <c r="A406" s="245">
        <v>396</v>
      </c>
      <c r="B406" s="442" t="s">
        <v>480</v>
      </c>
      <c r="C406" s="439">
        <v>418.4</v>
      </c>
      <c r="D406" s="440">
        <v>419.13333333333338</v>
      </c>
      <c r="E406" s="440">
        <v>416.26666666666677</v>
      </c>
      <c r="F406" s="440">
        <v>414.13333333333338</v>
      </c>
      <c r="G406" s="440">
        <v>411.26666666666677</v>
      </c>
      <c r="H406" s="440">
        <v>421.26666666666677</v>
      </c>
      <c r="I406" s="440">
        <v>424.13333333333344</v>
      </c>
      <c r="J406" s="440">
        <v>426.26666666666677</v>
      </c>
      <c r="K406" s="439">
        <v>422</v>
      </c>
      <c r="L406" s="439">
        <v>417</v>
      </c>
      <c r="M406" s="439">
        <v>2.2955800000000002</v>
      </c>
    </row>
    <row r="407" spans="1:13">
      <c r="A407" s="245">
        <v>397</v>
      </c>
      <c r="B407" s="442" t="s">
        <v>761</v>
      </c>
      <c r="C407" s="439">
        <v>271.89999999999998</v>
      </c>
      <c r="D407" s="440">
        <v>272.26666666666665</v>
      </c>
      <c r="E407" s="440">
        <v>269.63333333333333</v>
      </c>
      <c r="F407" s="440">
        <v>267.36666666666667</v>
      </c>
      <c r="G407" s="440">
        <v>264.73333333333335</v>
      </c>
      <c r="H407" s="440">
        <v>274.5333333333333</v>
      </c>
      <c r="I407" s="440">
        <v>277.16666666666663</v>
      </c>
      <c r="J407" s="440">
        <v>279.43333333333328</v>
      </c>
      <c r="K407" s="439">
        <v>274.89999999999998</v>
      </c>
      <c r="L407" s="439">
        <v>270</v>
      </c>
      <c r="M407" s="439">
        <v>3.0330400000000002</v>
      </c>
    </row>
    <row r="408" spans="1:13">
      <c r="A408" s="245">
        <v>398</v>
      </c>
      <c r="B408" s="442" t="s">
        <v>481</v>
      </c>
      <c r="C408" s="439">
        <v>2227.4</v>
      </c>
      <c r="D408" s="440">
        <v>2233.9833333333331</v>
      </c>
      <c r="E408" s="440">
        <v>2196.9666666666662</v>
      </c>
      <c r="F408" s="440">
        <v>2166.5333333333333</v>
      </c>
      <c r="G408" s="440">
        <v>2129.5166666666664</v>
      </c>
      <c r="H408" s="440">
        <v>2264.4166666666661</v>
      </c>
      <c r="I408" s="440">
        <v>2301.4333333333334</v>
      </c>
      <c r="J408" s="440">
        <v>2331.8666666666659</v>
      </c>
      <c r="K408" s="439">
        <v>2271</v>
      </c>
      <c r="L408" s="439">
        <v>2203.5500000000002</v>
      </c>
      <c r="M408" s="439">
        <v>0.27631</v>
      </c>
    </row>
    <row r="409" spans="1:13">
      <c r="A409" s="245">
        <v>399</v>
      </c>
      <c r="B409" s="442" t="s">
        <v>482</v>
      </c>
      <c r="C409" s="439">
        <v>575.35</v>
      </c>
      <c r="D409" s="440">
        <v>571.18333333333328</v>
      </c>
      <c r="E409" s="440">
        <v>562.21666666666658</v>
      </c>
      <c r="F409" s="440">
        <v>549.08333333333326</v>
      </c>
      <c r="G409" s="440">
        <v>540.11666666666656</v>
      </c>
      <c r="H409" s="440">
        <v>584.31666666666661</v>
      </c>
      <c r="I409" s="440">
        <v>593.2833333333333</v>
      </c>
      <c r="J409" s="440">
        <v>606.41666666666663</v>
      </c>
      <c r="K409" s="439">
        <v>580.15</v>
      </c>
      <c r="L409" s="439">
        <v>558.04999999999995</v>
      </c>
      <c r="M409" s="439">
        <v>9.0231399999999997</v>
      </c>
    </row>
    <row r="410" spans="1:13">
      <c r="A410" s="245">
        <v>400</v>
      </c>
      <c r="B410" s="442" t="s">
        <v>760</v>
      </c>
      <c r="C410" s="439">
        <v>113.25</v>
      </c>
      <c r="D410" s="440">
        <v>113.68333333333334</v>
      </c>
      <c r="E410" s="440">
        <v>112.46666666666667</v>
      </c>
      <c r="F410" s="440">
        <v>111.68333333333334</v>
      </c>
      <c r="G410" s="440">
        <v>110.46666666666667</v>
      </c>
      <c r="H410" s="440">
        <v>114.46666666666667</v>
      </c>
      <c r="I410" s="440">
        <v>115.68333333333334</v>
      </c>
      <c r="J410" s="440">
        <v>116.46666666666667</v>
      </c>
      <c r="K410" s="439">
        <v>114.9</v>
      </c>
      <c r="L410" s="439">
        <v>112.9</v>
      </c>
      <c r="M410" s="439">
        <v>15.2674</v>
      </c>
    </row>
    <row r="411" spans="1:13">
      <c r="A411" s="245">
        <v>401</v>
      </c>
      <c r="B411" s="442" t="s">
        <v>483</v>
      </c>
      <c r="C411" s="439">
        <v>238.45</v>
      </c>
      <c r="D411" s="440">
        <v>239.15</v>
      </c>
      <c r="E411" s="440">
        <v>235.3</v>
      </c>
      <c r="F411" s="440">
        <v>232.15</v>
      </c>
      <c r="G411" s="440">
        <v>228.3</v>
      </c>
      <c r="H411" s="440">
        <v>242.3</v>
      </c>
      <c r="I411" s="440">
        <v>246.14999999999998</v>
      </c>
      <c r="J411" s="440">
        <v>249.3</v>
      </c>
      <c r="K411" s="439">
        <v>243</v>
      </c>
      <c r="L411" s="439">
        <v>236</v>
      </c>
      <c r="M411" s="439">
        <v>0.99043000000000003</v>
      </c>
    </row>
    <row r="412" spans="1:13">
      <c r="A412" s="245">
        <v>402</v>
      </c>
      <c r="B412" s="442" t="s">
        <v>170</v>
      </c>
      <c r="C412" s="439">
        <v>28056</v>
      </c>
      <c r="D412" s="440">
        <v>28200.183333333334</v>
      </c>
      <c r="E412" s="440">
        <v>27835.816666666669</v>
      </c>
      <c r="F412" s="440">
        <v>27615.633333333335</v>
      </c>
      <c r="G412" s="440">
        <v>27251.26666666667</v>
      </c>
      <c r="H412" s="440">
        <v>28420.366666666669</v>
      </c>
      <c r="I412" s="440">
        <v>28784.733333333337</v>
      </c>
      <c r="J412" s="440">
        <v>29004.916666666668</v>
      </c>
      <c r="K412" s="439">
        <v>28564.55</v>
      </c>
      <c r="L412" s="439">
        <v>27980</v>
      </c>
      <c r="M412" s="439">
        <v>0.38679999999999998</v>
      </c>
    </row>
    <row r="413" spans="1:13">
      <c r="A413" s="245">
        <v>403</v>
      </c>
      <c r="B413" s="442" t="s">
        <v>484</v>
      </c>
      <c r="C413" s="439">
        <v>1699.05</v>
      </c>
      <c r="D413" s="440">
        <v>1704.3500000000001</v>
      </c>
      <c r="E413" s="440">
        <v>1684.7000000000003</v>
      </c>
      <c r="F413" s="440">
        <v>1670.3500000000001</v>
      </c>
      <c r="G413" s="440">
        <v>1650.7000000000003</v>
      </c>
      <c r="H413" s="440">
        <v>1718.7000000000003</v>
      </c>
      <c r="I413" s="440">
        <v>1738.3500000000004</v>
      </c>
      <c r="J413" s="440">
        <v>1752.7000000000003</v>
      </c>
      <c r="K413" s="439">
        <v>1724</v>
      </c>
      <c r="L413" s="439">
        <v>1690</v>
      </c>
      <c r="M413" s="439">
        <v>0.16813</v>
      </c>
    </row>
    <row r="414" spans="1:13">
      <c r="A414" s="245">
        <v>404</v>
      </c>
      <c r="B414" s="442" t="s">
        <v>173</v>
      </c>
      <c r="C414" s="439">
        <v>1475.35</v>
      </c>
      <c r="D414" s="440">
        <v>1476.45</v>
      </c>
      <c r="E414" s="440">
        <v>1458.9</v>
      </c>
      <c r="F414" s="440">
        <v>1442.45</v>
      </c>
      <c r="G414" s="440">
        <v>1424.9</v>
      </c>
      <c r="H414" s="440">
        <v>1492.9</v>
      </c>
      <c r="I414" s="440">
        <v>1510.4499999999998</v>
      </c>
      <c r="J414" s="440">
        <v>1526.9</v>
      </c>
      <c r="K414" s="439">
        <v>1494</v>
      </c>
      <c r="L414" s="439">
        <v>1460</v>
      </c>
      <c r="M414" s="439">
        <v>17.58173</v>
      </c>
    </row>
    <row r="415" spans="1:13">
      <c r="A415" s="245">
        <v>405</v>
      </c>
      <c r="B415" s="442" t="s">
        <v>171</v>
      </c>
      <c r="C415" s="439">
        <v>2099.6</v>
      </c>
      <c r="D415" s="440">
        <v>2107.2166666666667</v>
      </c>
      <c r="E415" s="440">
        <v>2085.4333333333334</v>
      </c>
      <c r="F415" s="440">
        <v>2071.2666666666669</v>
      </c>
      <c r="G415" s="440">
        <v>2049.4833333333336</v>
      </c>
      <c r="H415" s="440">
        <v>2121.3833333333332</v>
      </c>
      <c r="I415" s="440">
        <v>2143.166666666667</v>
      </c>
      <c r="J415" s="440">
        <v>2157.333333333333</v>
      </c>
      <c r="K415" s="439">
        <v>2129</v>
      </c>
      <c r="L415" s="439">
        <v>2093.0500000000002</v>
      </c>
      <c r="M415" s="439">
        <v>3.9357700000000002</v>
      </c>
    </row>
    <row r="416" spans="1:13">
      <c r="A416" s="245">
        <v>406</v>
      </c>
      <c r="B416" s="442" t="s">
        <v>485</v>
      </c>
      <c r="C416" s="439">
        <v>507.5</v>
      </c>
      <c r="D416" s="440">
        <v>509.48333333333335</v>
      </c>
      <c r="E416" s="440">
        <v>503.06666666666672</v>
      </c>
      <c r="F416" s="440">
        <v>498.63333333333338</v>
      </c>
      <c r="G416" s="440">
        <v>492.21666666666675</v>
      </c>
      <c r="H416" s="440">
        <v>513.91666666666674</v>
      </c>
      <c r="I416" s="440">
        <v>520.33333333333326</v>
      </c>
      <c r="J416" s="440">
        <v>524.76666666666665</v>
      </c>
      <c r="K416" s="439">
        <v>515.9</v>
      </c>
      <c r="L416" s="439">
        <v>505.05</v>
      </c>
      <c r="M416" s="439">
        <v>1.24135</v>
      </c>
    </row>
    <row r="417" spans="1:13">
      <c r="A417" s="245">
        <v>407</v>
      </c>
      <c r="B417" s="442" t="s">
        <v>486</v>
      </c>
      <c r="C417" s="439">
        <v>1638.1</v>
      </c>
      <c r="D417" s="440">
        <v>1645.7</v>
      </c>
      <c r="E417" s="440">
        <v>1612.4</v>
      </c>
      <c r="F417" s="440">
        <v>1586.7</v>
      </c>
      <c r="G417" s="440">
        <v>1553.4</v>
      </c>
      <c r="H417" s="440">
        <v>1671.4</v>
      </c>
      <c r="I417" s="440">
        <v>1704.6999999999998</v>
      </c>
      <c r="J417" s="440">
        <v>1730.4</v>
      </c>
      <c r="K417" s="439">
        <v>1679</v>
      </c>
      <c r="L417" s="439">
        <v>1620</v>
      </c>
      <c r="M417" s="439">
        <v>1.05833</v>
      </c>
    </row>
    <row r="418" spans="1:13">
      <c r="A418" s="245">
        <v>408</v>
      </c>
      <c r="B418" s="442" t="s">
        <v>762</v>
      </c>
      <c r="C418" s="439">
        <v>1715.7</v>
      </c>
      <c r="D418" s="440">
        <v>1725.0666666666666</v>
      </c>
      <c r="E418" s="440">
        <v>1690.6333333333332</v>
      </c>
      <c r="F418" s="440">
        <v>1665.5666666666666</v>
      </c>
      <c r="G418" s="440">
        <v>1631.1333333333332</v>
      </c>
      <c r="H418" s="440">
        <v>1750.1333333333332</v>
      </c>
      <c r="I418" s="440">
        <v>1784.5666666666666</v>
      </c>
      <c r="J418" s="440">
        <v>1809.6333333333332</v>
      </c>
      <c r="K418" s="439">
        <v>1759.5</v>
      </c>
      <c r="L418" s="439">
        <v>1700</v>
      </c>
      <c r="M418" s="439">
        <v>1.2058</v>
      </c>
    </row>
    <row r="419" spans="1:13">
      <c r="A419" s="245">
        <v>409</v>
      </c>
      <c r="B419" s="442" t="s">
        <v>487</v>
      </c>
      <c r="C419" s="439">
        <v>726.5</v>
      </c>
      <c r="D419" s="440">
        <v>726.30000000000007</v>
      </c>
      <c r="E419" s="440">
        <v>715.60000000000014</v>
      </c>
      <c r="F419" s="440">
        <v>704.7</v>
      </c>
      <c r="G419" s="440">
        <v>694.00000000000011</v>
      </c>
      <c r="H419" s="440">
        <v>737.20000000000016</v>
      </c>
      <c r="I419" s="440">
        <v>747.9000000000002</v>
      </c>
      <c r="J419" s="440">
        <v>758.80000000000018</v>
      </c>
      <c r="K419" s="439">
        <v>737</v>
      </c>
      <c r="L419" s="439">
        <v>715.4</v>
      </c>
      <c r="M419" s="439">
        <v>1.1778299999999999</v>
      </c>
    </row>
    <row r="420" spans="1:13">
      <c r="A420" s="245">
        <v>410</v>
      </c>
      <c r="B420" s="442" t="s">
        <v>488</v>
      </c>
      <c r="C420" s="439">
        <v>10.7</v>
      </c>
      <c r="D420" s="440">
        <v>10.75</v>
      </c>
      <c r="E420" s="440">
        <v>10.6</v>
      </c>
      <c r="F420" s="440">
        <v>10.5</v>
      </c>
      <c r="G420" s="440">
        <v>10.35</v>
      </c>
      <c r="H420" s="440">
        <v>10.85</v>
      </c>
      <c r="I420" s="440">
        <v>10.999999999999998</v>
      </c>
      <c r="J420" s="440">
        <v>11.1</v>
      </c>
      <c r="K420" s="439">
        <v>10.9</v>
      </c>
      <c r="L420" s="439">
        <v>10.65</v>
      </c>
      <c r="M420" s="439">
        <v>133.31245000000001</v>
      </c>
    </row>
    <row r="421" spans="1:13">
      <c r="A421" s="245">
        <v>411</v>
      </c>
      <c r="B421" s="442" t="s">
        <v>763</v>
      </c>
      <c r="C421" s="439">
        <v>79.7</v>
      </c>
      <c r="D421" s="440">
        <v>80.083333333333329</v>
      </c>
      <c r="E421" s="440">
        <v>78.966666666666654</v>
      </c>
      <c r="F421" s="440">
        <v>78.23333333333332</v>
      </c>
      <c r="G421" s="440">
        <v>77.116666666666646</v>
      </c>
      <c r="H421" s="440">
        <v>80.816666666666663</v>
      </c>
      <c r="I421" s="440">
        <v>81.933333333333337</v>
      </c>
      <c r="J421" s="440">
        <v>82.666666666666671</v>
      </c>
      <c r="K421" s="439">
        <v>81.2</v>
      </c>
      <c r="L421" s="439">
        <v>79.349999999999994</v>
      </c>
      <c r="M421" s="439">
        <v>31.833020000000001</v>
      </c>
    </row>
    <row r="422" spans="1:13">
      <c r="A422" s="245">
        <v>412</v>
      </c>
      <c r="B422" s="442" t="s">
        <v>489</v>
      </c>
      <c r="C422" s="439">
        <v>112.95</v>
      </c>
      <c r="D422" s="440">
        <v>113.05</v>
      </c>
      <c r="E422" s="440">
        <v>110.89999999999999</v>
      </c>
      <c r="F422" s="440">
        <v>108.85</v>
      </c>
      <c r="G422" s="440">
        <v>106.69999999999999</v>
      </c>
      <c r="H422" s="440">
        <v>115.1</v>
      </c>
      <c r="I422" s="440">
        <v>117.25</v>
      </c>
      <c r="J422" s="440">
        <v>119.3</v>
      </c>
      <c r="K422" s="439">
        <v>115.2</v>
      </c>
      <c r="L422" s="439">
        <v>111</v>
      </c>
      <c r="M422" s="439">
        <v>9.6743699999999997</v>
      </c>
    </row>
    <row r="423" spans="1:13">
      <c r="A423" s="245">
        <v>413</v>
      </c>
      <c r="B423" s="442" t="s">
        <v>169</v>
      </c>
      <c r="C423" s="439">
        <v>429.6</v>
      </c>
      <c r="D423" s="440">
        <v>430.11666666666662</v>
      </c>
      <c r="E423" s="440">
        <v>424.73333333333323</v>
      </c>
      <c r="F423" s="440">
        <v>419.86666666666662</v>
      </c>
      <c r="G423" s="440">
        <v>414.48333333333323</v>
      </c>
      <c r="H423" s="440">
        <v>434.98333333333323</v>
      </c>
      <c r="I423" s="440">
        <v>440.36666666666656</v>
      </c>
      <c r="J423" s="440">
        <v>445.23333333333323</v>
      </c>
      <c r="K423" s="439">
        <v>435.5</v>
      </c>
      <c r="L423" s="439">
        <v>425.25</v>
      </c>
      <c r="M423" s="439">
        <v>268.31923999999998</v>
      </c>
    </row>
    <row r="424" spans="1:13">
      <c r="A424" s="245">
        <v>414</v>
      </c>
      <c r="B424" s="442" t="s">
        <v>168</v>
      </c>
      <c r="C424" s="439">
        <v>135.05000000000001</v>
      </c>
      <c r="D424" s="440">
        <v>133.38333333333333</v>
      </c>
      <c r="E424" s="440">
        <v>131.06666666666666</v>
      </c>
      <c r="F424" s="440">
        <v>127.08333333333334</v>
      </c>
      <c r="G424" s="440">
        <v>124.76666666666668</v>
      </c>
      <c r="H424" s="440">
        <v>137.36666666666665</v>
      </c>
      <c r="I424" s="440">
        <v>139.68333333333331</v>
      </c>
      <c r="J424" s="440">
        <v>143.66666666666663</v>
      </c>
      <c r="K424" s="439">
        <v>135.69999999999999</v>
      </c>
      <c r="L424" s="439">
        <v>129.4</v>
      </c>
      <c r="M424" s="439">
        <v>1827.08699</v>
      </c>
    </row>
    <row r="425" spans="1:13">
      <c r="A425" s="245">
        <v>415</v>
      </c>
      <c r="B425" s="442" t="s">
        <v>766</v>
      </c>
      <c r="C425" s="439">
        <v>244.25</v>
      </c>
      <c r="D425" s="440">
        <v>244.68333333333331</v>
      </c>
      <c r="E425" s="440">
        <v>238.61666666666662</v>
      </c>
      <c r="F425" s="440">
        <v>232.98333333333332</v>
      </c>
      <c r="G425" s="440">
        <v>226.91666666666663</v>
      </c>
      <c r="H425" s="440">
        <v>250.31666666666661</v>
      </c>
      <c r="I425" s="440">
        <v>256.38333333333327</v>
      </c>
      <c r="J425" s="440">
        <v>262.01666666666659</v>
      </c>
      <c r="K425" s="439">
        <v>250.75</v>
      </c>
      <c r="L425" s="439">
        <v>239.05</v>
      </c>
      <c r="M425" s="439">
        <v>19.805959999999999</v>
      </c>
    </row>
    <row r="426" spans="1:13">
      <c r="A426" s="245">
        <v>416</v>
      </c>
      <c r="B426" s="442" t="s">
        <v>831</v>
      </c>
      <c r="C426" s="439">
        <v>271.10000000000002</v>
      </c>
      <c r="D426" s="440">
        <v>271.65000000000003</v>
      </c>
      <c r="E426" s="440">
        <v>268.30000000000007</v>
      </c>
      <c r="F426" s="440">
        <v>265.50000000000006</v>
      </c>
      <c r="G426" s="440">
        <v>262.15000000000009</v>
      </c>
      <c r="H426" s="440">
        <v>274.45000000000005</v>
      </c>
      <c r="I426" s="440">
        <v>277.80000000000007</v>
      </c>
      <c r="J426" s="440">
        <v>280.60000000000002</v>
      </c>
      <c r="K426" s="439">
        <v>275</v>
      </c>
      <c r="L426" s="439">
        <v>268.85000000000002</v>
      </c>
      <c r="M426" s="439">
        <v>5.9667599999999998</v>
      </c>
    </row>
    <row r="427" spans="1:13">
      <c r="A427" s="245">
        <v>417</v>
      </c>
      <c r="B427" s="442" t="s">
        <v>174</v>
      </c>
      <c r="C427" s="439">
        <v>827.6</v>
      </c>
      <c r="D427" s="440">
        <v>829.58333333333337</v>
      </c>
      <c r="E427" s="440">
        <v>811.36666666666679</v>
      </c>
      <c r="F427" s="440">
        <v>795.13333333333344</v>
      </c>
      <c r="G427" s="440">
        <v>776.91666666666686</v>
      </c>
      <c r="H427" s="440">
        <v>845.81666666666672</v>
      </c>
      <c r="I427" s="440">
        <v>864.03333333333319</v>
      </c>
      <c r="J427" s="440">
        <v>880.26666666666665</v>
      </c>
      <c r="K427" s="439">
        <v>847.8</v>
      </c>
      <c r="L427" s="439">
        <v>813.35</v>
      </c>
      <c r="M427" s="439">
        <v>19.24567</v>
      </c>
    </row>
    <row r="428" spans="1:13">
      <c r="A428" s="245">
        <v>418</v>
      </c>
      <c r="B428" s="442" t="s">
        <v>490</v>
      </c>
      <c r="C428" s="439">
        <v>689.25</v>
      </c>
      <c r="D428" s="440">
        <v>692.79999999999984</v>
      </c>
      <c r="E428" s="440">
        <v>681.49999999999966</v>
      </c>
      <c r="F428" s="440">
        <v>673.74999999999977</v>
      </c>
      <c r="G428" s="440">
        <v>662.44999999999959</v>
      </c>
      <c r="H428" s="440">
        <v>700.54999999999973</v>
      </c>
      <c r="I428" s="440">
        <v>711.84999999999991</v>
      </c>
      <c r="J428" s="440">
        <v>719.5999999999998</v>
      </c>
      <c r="K428" s="439">
        <v>704.1</v>
      </c>
      <c r="L428" s="439">
        <v>685.05</v>
      </c>
      <c r="M428" s="439">
        <v>1.7845899999999999</v>
      </c>
    </row>
    <row r="429" spans="1:13">
      <c r="A429" s="245">
        <v>419</v>
      </c>
      <c r="B429" s="442" t="s">
        <v>793</v>
      </c>
      <c r="C429" s="439">
        <v>364.05</v>
      </c>
      <c r="D429" s="440">
        <v>366.59999999999997</v>
      </c>
      <c r="E429" s="440">
        <v>359.49999999999994</v>
      </c>
      <c r="F429" s="440">
        <v>354.95</v>
      </c>
      <c r="G429" s="440">
        <v>347.84999999999997</v>
      </c>
      <c r="H429" s="440">
        <v>371.14999999999992</v>
      </c>
      <c r="I429" s="440">
        <v>378.24999999999994</v>
      </c>
      <c r="J429" s="440">
        <v>382.7999999999999</v>
      </c>
      <c r="K429" s="439">
        <v>373.7</v>
      </c>
      <c r="L429" s="439">
        <v>362.05</v>
      </c>
      <c r="M429" s="439">
        <v>3.02935</v>
      </c>
    </row>
    <row r="430" spans="1:13">
      <c r="A430" s="245">
        <v>420</v>
      </c>
      <c r="B430" s="442" t="s">
        <v>491</v>
      </c>
      <c r="C430" s="439">
        <v>248.5</v>
      </c>
      <c r="D430" s="440">
        <v>249.28333333333333</v>
      </c>
      <c r="E430" s="440">
        <v>243.76666666666665</v>
      </c>
      <c r="F430" s="440">
        <v>239.03333333333333</v>
      </c>
      <c r="G430" s="440">
        <v>233.51666666666665</v>
      </c>
      <c r="H430" s="440">
        <v>254.01666666666665</v>
      </c>
      <c r="I430" s="440">
        <v>259.53333333333336</v>
      </c>
      <c r="J430" s="440">
        <v>264.26666666666665</v>
      </c>
      <c r="K430" s="439">
        <v>254.8</v>
      </c>
      <c r="L430" s="439">
        <v>244.55</v>
      </c>
      <c r="M430" s="439">
        <v>15.03755</v>
      </c>
    </row>
    <row r="431" spans="1:13">
      <c r="A431" s="245">
        <v>421</v>
      </c>
      <c r="B431" s="442" t="s">
        <v>175</v>
      </c>
      <c r="C431" s="439">
        <v>681.3</v>
      </c>
      <c r="D431" s="440">
        <v>680.56666666666672</v>
      </c>
      <c r="E431" s="440">
        <v>674.78333333333342</v>
      </c>
      <c r="F431" s="440">
        <v>668.26666666666665</v>
      </c>
      <c r="G431" s="440">
        <v>662.48333333333335</v>
      </c>
      <c r="H431" s="440">
        <v>687.08333333333348</v>
      </c>
      <c r="I431" s="440">
        <v>692.86666666666679</v>
      </c>
      <c r="J431" s="440">
        <v>699.38333333333355</v>
      </c>
      <c r="K431" s="439">
        <v>686.35</v>
      </c>
      <c r="L431" s="439">
        <v>674.05</v>
      </c>
      <c r="M431" s="439">
        <v>38.22099</v>
      </c>
    </row>
    <row r="432" spans="1:13">
      <c r="A432" s="245">
        <v>422</v>
      </c>
      <c r="B432" s="442" t="s">
        <v>176</v>
      </c>
      <c r="C432" s="439">
        <v>531.04999999999995</v>
      </c>
      <c r="D432" s="440">
        <v>532.9666666666667</v>
      </c>
      <c r="E432" s="440">
        <v>524.08333333333337</v>
      </c>
      <c r="F432" s="440">
        <v>517.11666666666667</v>
      </c>
      <c r="G432" s="440">
        <v>508.23333333333335</v>
      </c>
      <c r="H432" s="440">
        <v>539.93333333333339</v>
      </c>
      <c r="I432" s="440">
        <v>548.81666666666661</v>
      </c>
      <c r="J432" s="440">
        <v>555.78333333333342</v>
      </c>
      <c r="K432" s="439">
        <v>541.85</v>
      </c>
      <c r="L432" s="439">
        <v>526</v>
      </c>
      <c r="M432" s="439">
        <v>17.636240000000001</v>
      </c>
    </row>
    <row r="433" spans="1:13">
      <c r="A433" s="245">
        <v>423</v>
      </c>
      <c r="B433" s="442" t="s">
        <v>492</v>
      </c>
      <c r="C433" s="439">
        <v>2590.65</v>
      </c>
      <c r="D433" s="440">
        <v>2592.8000000000002</v>
      </c>
      <c r="E433" s="440">
        <v>2570.6500000000005</v>
      </c>
      <c r="F433" s="440">
        <v>2550.6500000000005</v>
      </c>
      <c r="G433" s="440">
        <v>2528.5000000000009</v>
      </c>
      <c r="H433" s="440">
        <v>2612.8000000000002</v>
      </c>
      <c r="I433" s="440">
        <v>2634.95</v>
      </c>
      <c r="J433" s="440">
        <v>2654.95</v>
      </c>
      <c r="K433" s="439">
        <v>2614.9499999999998</v>
      </c>
      <c r="L433" s="439">
        <v>2572.8000000000002</v>
      </c>
      <c r="M433" s="439">
        <v>0.28956999999999999</v>
      </c>
    </row>
    <row r="434" spans="1:13">
      <c r="A434" s="245">
        <v>424</v>
      </c>
      <c r="B434" s="442" t="s">
        <v>493</v>
      </c>
      <c r="C434" s="439">
        <v>829.7</v>
      </c>
      <c r="D434" s="440">
        <v>836.1</v>
      </c>
      <c r="E434" s="440">
        <v>817.5</v>
      </c>
      <c r="F434" s="440">
        <v>805.3</v>
      </c>
      <c r="G434" s="440">
        <v>786.69999999999993</v>
      </c>
      <c r="H434" s="440">
        <v>848.30000000000007</v>
      </c>
      <c r="I434" s="440">
        <v>866.9000000000002</v>
      </c>
      <c r="J434" s="440">
        <v>879.10000000000014</v>
      </c>
      <c r="K434" s="439">
        <v>854.7</v>
      </c>
      <c r="L434" s="439">
        <v>823.9</v>
      </c>
      <c r="M434" s="439">
        <v>0.85162000000000004</v>
      </c>
    </row>
    <row r="435" spans="1:13">
      <c r="A435" s="245">
        <v>425</v>
      </c>
      <c r="B435" s="442" t="s">
        <v>494</v>
      </c>
      <c r="C435" s="439">
        <v>306.55</v>
      </c>
      <c r="D435" s="440">
        <v>308.40000000000003</v>
      </c>
      <c r="E435" s="440">
        <v>301.15000000000009</v>
      </c>
      <c r="F435" s="440">
        <v>295.75000000000006</v>
      </c>
      <c r="G435" s="440">
        <v>288.50000000000011</v>
      </c>
      <c r="H435" s="440">
        <v>313.80000000000007</v>
      </c>
      <c r="I435" s="440">
        <v>321.04999999999995</v>
      </c>
      <c r="J435" s="440">
        <v>326.45000000000005</v>
      </c>
      <c r="K435" s="439">
        <v>315.64999999999998</v>
      </c>
      <c r="L435" s="439">
        <v>303</v>
      </c>
      <c r="M435" s="439">
        <v>4.8125900000000001</v>
      </c>
    </row>
    <row r="436" spans="1:13">
      <c r="A436" s="245">
        <v>426</v>
      </c>
      <c r="B436" s="442" t="s">
        <v>495</v>
      </c>
      <c r="C436" s="439">
        <v>296.55</v>
      </c>
      <c r="D436" s="440">
        <v>297.23333333333335</v>
      </c>
      <c r="E436" s="440">
        <v>293.51666666666671</v>
      </c>
      <c r="F436" s="440">
        <v>290.48333333333335</v>
      </c>
      <c r="G436" s="440">
        <v>286.76666666666671</v>
      </c>
      <c r="H436" s="440">
        <v>300.26666666666671</v>
      </c>
      <c r="I436" s="440">
        <v>303.98333333333341</v>
      </c>
      <c r="J436" s="440">
        <v>307.01666666666671</v>
      </c>
      <c r="K436" s="439">
        <v>300.95</v>
      </c>
      <c r="L436" s="439">
        <v>294.2</v>
      </c>
      <c r="M436" s="439">
        <v>1.70635</v>
      </c>
    </row>
    <row r="437" spans="1:13">
      <c r="A437" s="245">
        <v>427</v>
      </c>
      <c r="B437" s="442" t="s">
        <v>496</v>
      </c>
      <c r="C437" s="439">
        <v>2249.5500000000002</v>
      </c>
      <c r="D437" s="440">
        <v>2256.416666666667</v>
      </c>
      <c r="E437" s="440">
        <v>2233.9333333333338</v>
      </c>
      <c r="F437" s="440">
        <v>2218.3166666666671</v>
      </c>
      <c r="G437" s="440">
        <v>2195.8333333333339</v>
      </c>
      <c r="H437" s="440">
        <v>2272.0333333333338</v>
      </c>
      <c r="I437" s="440">
        <v>2294.5166666666673</v>
      </c>
      <c r="J437" s="440">
        <v>2310.1333333333337</v>
      </c>
      <c r="K437" s="439">
        <v>2278.9</v>
      </c>
      <c r="L437" s="439">
        <v>2240.8000000000002</v>
      </c>
      <c r="M437" s="439">
        <v>0.45444000000000001</v>
      </c>
    </row>
    <row r="438" spans="1:13">
      <c r="A438" s="245">
        <v>428</v>
      </c>
      <c r="B438" s="442" t="s">
        <v>764</v>
      </c>
      <c r="C438" s="439">
        <v>761.1</v>
      </c>
      <c r="D438" s="440">
        <v>765.23333333333323</v>
      </c>
      <c r="E438" s="440">
        <v>755.46666666666647</v>
      </c>
      <c r="F438" s="440">
        <v>749.83333333333326</v>
      </c>
      <c r="G438" s="440">
        <v>740.06666666666649</v>
      </c>
      <c r="H438" s="440">
        <v>770.86666666666645</v>
      </c>
      <c r="I438" s="440">
        <v>780.6333333333331</v>
      </c>
      <c r="J438" s="440">
        <v>786.26666666666642</v>
      </c>
      <c r="K438" s="439">
        <v>775</v>
      </c>
      <c r="L438" s="439">
        <v>759.6</v>
      </c>
      <c r="M438" s="439">
        <v>0.58040000000000003</v>
      </c>
    </row>
    <row r="439" spans="1:13">
      <c r="A439" s="245">
        <v>429</v>
      </c>
      <c r="B439" s="442" t="s">
        <v>813</v>
      </c>
      <c r="C439" s="439">
        <v>484.4</v>
      </c>
      <c r="D439" s="440">
        <v>493.51666666666665</v>
      </c>
      <c r="E439" s="440">
        <v>471.38333333333333</v>
      </c>
      <c r="F439" s="440">
        <v>458.36666666666667</v>
      </c>
      <c r="G439" s="440">
        <v>436.23333333333335</v>
      </c>
      <c r="H439" s="440">
        <v>506.5333333333333</v>
      </c>
      <c r="I439" s="440">
        <v>528.66666666666663</v>
      </c>
      <c r="J439" s="440">
        <v>541.68333333333328</v>
      </c>
      <c r="K439" s="439">
        <v>515.65</v>
      </c>
      <c r="L439" s="439">
        <v>480.5</v>
      </c>
      <c r="M439" s="439">
        <v>12.13104</v>
      </c>
    </row>
    <row r="440" spans="1:13">
      <c r="A440" s="245">
        <v>430</v>
      </c>
      <c r="B440" s="442" t="s">
        <v>497</v>
      </c>
      <c r="C440" s="439">
        <v>7.1</v>
      </c>
      <c r="D440" s="440">
        <v>7.2166666666666659</v>
      </c>
      <c r="E440" s="440">
        <v>6.9333333333333318</v>
      </c>
      <c r="F440" s="440">
        <v>6.7666666666666657</v>
      </c>
      <c r="G440" s="440">
        <v>6.4833333333333316</v>
      </c>
      <c r="H440" s="440">
        <v>7.383333333333332</v>
      </c>
      <c r="I440" s="440">
        <v>7.6666666666666652</v>
      </c>
      <c r="J440" s="440">
        <v>7.8333333333333321</v>
      </c>
      <c r="K440" s="439">
        <v>7.5</v>
      </c>
      <c r="L440" s="439">
        <v>7.05</v>
      </c>
      <c r="M440" s="439">
        <v>475.48262999999997</v>
      </c>
    </row>
    <row r="441" spans="1:13">
      <c r="A441" s="245">
        <v>431</v>
      </c>
      <c r="B441" s="442" t="s">
        <v>498</v>
      </c>
      <c r="C441" s="439">
        <v>137.65</v>
      </c>
      <c r="D441" s="440">
        <v>137.81666666666666</v>
      </c>
      <c r="E441" s="440">
        <v>136.38333333333333</v>
      </c>
      <c r="F441" s="440">
        <v>135.11666666666667</v>
      </c>
      <c r="G441" s="440">
        <v>133.68333333333334</v>
      </c>
      <c r="H441" s="440">
        <v>139.08333333333331</v>
      </c>
      <c r="I441" s="440">
        <v>140.51666666666665</v>
      </c>
      <c r="J441" s="440">
        <v>141.7833333333333</v>
      </c>
      <c r="K441" s="439">
        <v>139.25</v>
      </c>
      <c r="L441" s="439">
        <v>136.55000000000001</v>
      </c>
      <c r="M441" s="439">
        <v>1.46326</v>
      </c>
    </row>
    <row r="442" spans="1:13">
      <c r="A442" s="245">
        <v>432</v>
      </c>
      <c r="B442" s="442" t="s">
        <v>765</v>
      </c>
      <c r="C442" s="439">
        <v>1540.75</v>
      </c>
      <c r="D442" s="440">
        <v>1542.5833333333333</v>
      </c>
      <c r="E442" s="440">
        <v>1534.2166666666665</v>
      </c>
      <c r="F442" s="440">
        <v>1527.6833333333332</v>
      </c>
      <c r="G442" s="440">
        <v>1519.3166666666664</v>
      </c>
      <c r="H442" s="440">
        <v>1549.1166666666666</v>
      </c>
      <c r="I442" s="440">
        <v>1557.4833333333333</v>
      </c>
      <c r="J442" s="440">
        <v>1564.0166666666667</v>
      </c>
      <c r="K442" s="439">
        <v>1550.95</v>
      </c>
      <c r="L442" s="439">
        <v>1536.05</v>
      </c>
      <c r="M442" s="439">
        <v>6.0159999999999998E-2</v>
      </c>
    </row>
    <row r="443" spans="1:13">
      <c r="A443" s="245">
        <v>433</v>
      </c>
      <c r="B443" s="442" t="s">
        <v>499</v>
      </c>
      <c r="C443" s="439">
        <v>1073.3</v>
      </c>
      <c r="D443" s="440">
        <v>1078.2166666666665</v>
      </c>
      <c r="E443" s="440">
        <v>1066.583333333333</v>
      </c>
      <c r="F443" s="440">
        <v>1059.8666666666666</v>
      </c>
      <c r="G443" s="440">
        <v>1048.2333333333331</v>
      </c>
      <c r="H443" s="440">
        <v>1084.9333333333329</v>
      </c>
      <c r="I443" s="440">
        <v>1096.5666666666666</v>
      </c>
      <c r="J443" s="440">
        <v>1103.2833333333328</v>
      </c>
      <c r="K443" s="439">
        <v>1089.8499999999999</v>
      </c>
      <c r="L443" s="439">
        <v>1071.5</v>
      </c>
      <c r="M443" s="439">
        <v>1.11903</v>
      </c>
    </row>
    <row r="444" spans="1:13">
      <c r="A444" s="245">
        <v>434</v>
      </c>
      <c r="B444" s="442" t="s">
        <v>275</v>
      </c>
      <c r="C444" s="439">
        <v>590.70000000000005</v>
      </c>
      <c r="D444" s="440">
        <v>591.98333333333335</v>
      </c>
      <c r="E444" s="440">
        <v>587.01666666666665</v>
      </c>
      <c r="F444" s="440">
        <v>583.33333333333326</v>
      </c>
      <c r="G444" s="440">
        <v>578.36666666666656</v>
      </c>
      <c r="H444" s="440">
        <v>595.66666666666674</v>
      </c>
      <c r="I444" s="440">
        <v>600.63333333333344</v>
      </c>
      <c r="J444" s="440">
        <v>604.31666666666683</v>
      </c>
      <c r="K444" s="439">
        <v>596.95000000000005</v>
      </c>
      <c r="L444" s="439">
        <v>588.29999999999995</v>
      </c>
      <c r="M444" s="439">
        <v>2.4992100000000002</v>
      </c>
    </row>
    <row r="445" spans="1:13">
      <c r="A445" s="245">
        <v>435</v>
      </c>
      <c r="B445" s="442" t="s">
        <v>500</v>
      </c>
      <c r="C445" s="439">
        <v>1555.95</v>
      </c>
      <c r="D445" s="440">
        <v>1560.5</v>
      </c>
      <c r="E445" s="440">
        <v>1531</v>
      </c>
      <c r="F445" s="440">
        <v>1506.05</v>
      </c>
      <c r="G445" s="440">
        <v>1476.55</v>
      </c>
      <c r="H445" s="440">
        <v>1585.45</v>
      </c>
      <c r="I445" s="440">
        <v>1614.95</v>
      </c>
      <c r="J445" s="440">
        <v>1639.9</v>
      </c>
      <c r="K445" s="439">
        <v>1590</v>
      </c>
      <c r="L445" s="439">
        <v>1535.55</v>
      </c>
      <c r="M445" s="439">
        <v>0.79788999999999999</v>
      </c>
    </row>
    <row r="446" spans="1:13">
      <c r="A446" s="245">
        <v>436</v>
      </c>
      <c r="B446" s="442" t="s">
        <v>501</v>
      </c>
      <c r="C446" s="439">
        <v>547.29999999999995</v>
      </c>
      <c r="D446" s="440">
        <v>548.7833333333333</v>
      </c>
      <c r="E446" s="440">
        <v>542.56666666666661</v>
      </c>
      <c r="F446" s="440">
        <v>537.83333333333326</v>
      </c>
      <c r="G446" s="440">
        <v>531.61666666666656</v>
      </c>
      <c r="H446" s="440">
        <v>553.51666666666665</v>
      </c>
      <c r="I446" s="440">
        <v>559.73333333333335</v>
      </c>
      <c r="J446" s="440">
        <v>564.4666666666667</v>
      </c>
      <c r="K446" s="439">
        <v>555</v>
      </c>
      <c r="L446" s="439">
        <v>544.04999999999995</v>
      </c>
      <c r="M446" s="439">
        <v>0.31378</v>
      </c>
    </row>
    <row r="447" spans="1:13">
      <c r="A447" s="245">
        <v>437</v>
      </c>
      <c r="B447" s="442" t="s">
        <v>502</v>
      </c>
      <c r="C447" s="439">
        <v>8895.2999999999993</v>
      </c>
      <c r="D447" s="440">
        <v>8904.4333333333343</v>
      </c>
      <c r="E447" s="440">
        <v>8812.5166666666682</v>
      </c>
      <c r="F447" s="440">
        <v>8729.7333333333336</v>
      </c>
      <c r="G447" s="440">
        <v>8637.8166666666675</v>
      </c>
      <c r="H447" s="440">
        <v>8987.216666666669</v>
      </c>
      <c r="I447" s="440">
        <v>9079.1333333333332</v>
      </c>
      <c r="J447" s="440">
        <v>9161.9166666666697</v>
      </c>
      <c r="K447" s="439">
        <v>8996.35</v>
      </c>
      <c r="L447" s="439">
        <v>8821.65</v>
      </c>
      <c r="M447" s="439">
        <v>6.1670000000000003E-2</v>
      </c>
    </row>
    <row r="448" spans="1:13">
      <c r="A448" s="245">
        <v>438</v>
      </c>
      <c r="B448" s="442" t="s">
        <v>503</v>
      </c>
      <c r="C448" s="439">
        <v>306.8</v>
      </c>
      <c r="D448" s="440">
        <v>308.81666666666666</v>
      </c>
      <c r="E448" s="440">
        <v>303.23333333333335</v>
      </c>
      <c r="F448" s="440">
        <v>299.66666666666669</v>
      </c>
      <c r="G448" s="440">
        <v>294.08333333333337</v>
      </c>
      <c r="H448" s="440">
        <v>312.38333333333333</v>
      </c>
      <c r="I448" s="440">
        <v>317.9666666666667</v>
      </c>
      <c r="J448" s="440">
        <v>321.5333333333333</v>
      </c>
      <c r="K448" s="439">
        <v>314.39999999999998</v>
      </c>
      <c r="L448" s="439">
        <v>305.25</v>
      </c>
      <c r="M448" s="439">
        <v>1.54802</v>
      </c>
    </row>
    <row r="449" spans="1:13">
      <c r="A449" s="245">
        <v>439</v>
      </c>
      <c r="B449" s="442" t="s">
        <v>504</v>
      </c>
      <c r="C449" s="439">
        <v>46</v>
      </c>
      <c r="D449" s="440">
        <v>46.633333333333333</v>
      </c>
      <c r="E449" s="440">
        <v>44.866666666666667</v>
      </c>
      <c r="F449" s="440">
        <v>43.733333333333334</v>
      </c>
      <c r="G449" s="440">
        <v>41.966666666666669</v>
      </c>
      <c r="H449" s="440">
        <v>47.766666666666666</v>
      </c>
      <c r="I449" s="440">
        <v>49.533333333333331</v>
      </c>
      <c r="J449" s="440">
        <v>50.666666666666664</v>
      </c>
      <c r="K449" s="439">
        <v>48.4</v>
      </c>
      <c r="L449" s="439">
        <v>45.5</v>
      </c>
      <c r="M449" s="439">
        <v>309.75922000000003</v>
      </c>
    </row>
    <row r="450" spans="1:13">
      <c r="A450" s="245">
        <v>440</v>
      </c>
      <c r="B450" s="442" t="s">
        <v>188</v>
      </c>
      <c r="C450" s="439">
        <v>636.5</v>
      </c>
      <c r="D450" s="440">
        <v>637.55000000000007</v>
      </c>
      <c r="E450" s="440">
        <v>631.10000000000014</v>
      </c>
      <c r="F450" s="440">
        <v>625.70000000000005</v>
      </c>
      <c r="G450" s="440">
        <v>619.25000000000011</v>
      </c>
      <c r="H450" s="440">
        <v>642.95000000000016</v>
      </c>
      <c r="I450" s="440">
        <v>649.4000000000002</v>
      </c>
      <c r="J450" s="440">
        <v>654.80000000000018</v>
      </c>
      <c r="K450" s="439">
        <v>644</v>
      </c>
      <c r="L450" s="439">
        <v>632.15</v>
      </c>
      <c r="M450" s="439">
        <v>7.2658300000000002</v>
      </c>
    </row>
    <row r="451" spans="1:13">
      <c r="A451" s="245">
        <v>441</v>
      </c>
      <c r="B451" s="442" t="s">
        <v>767</v>
      </c>
      <c r="C451" s="439">
        <v>15442.75</v>
      </c>
      <c r="D451" s="440">
        <v>15531.033333333333</v>
      </c>
      <c r="E451" s="440">
        <v>15212.716666666665</v>
      </c>
      <c r="F451" s="440">
        <v>14982.683333333332</v>
      </c>
      <c r="G451" s="440">
        <v>14664.366666666665</v>
      </c>
      <c r="H451" s="440">
        <v>15761.066666666666</v>
      </c>
      <c r="I451" s="440">
        <v>16079.383333333331</v>
      </c>
      <c r="J451" s="440">
        <v>16309.416666666666</v>
      </c>
      <c r="K451" s="439">
        <v>15849.35</v>
      </c>
      <c r="L451" s="439">
        <v>15301</v>
      </c>
      <c r="M451" s="439">
        <v>1.167E-2</v>
      </c>
    </row>
    <row r="452" spans="1:13">
      <c r="A452" s="245">
        <v>442</v>
      </c>
      <c r="B452" s="442" t="s">
        <v>177</v>
      </c>
      <c r="C452" s="439">
        <v>748.5</v>
      </c>
      <c r="D452" s="440">
        <v>748.83333333333337</v>
      </c>
      <c r="E452" s="440">
        <v>743.01666666666677</v>
      </c>
      <c r="F452" s="440">
        <v>737.53333333333342</v>
      </c>
      <c r="G452" s="440">
        <v>731.71666666666681</v>
      </c>
      <c r="H452" s="440">
        <v>754.31666666666672</v>
      </c>
      <c r="I452" s="440">
        <v>760.13333333333333</v>
      </c>
      <c r="J452" s="440">
        <v>765.61666666666667</v>
      </c>
      <c r="K452" s="439">
        <v>754.65</v>
      </c>
      <c r="L452" s="439">
        <v>743.35</v>
      </c>
      <c r="M452" s="439">
        <v>17.171520000000001</v>
      </c>
    </row>
    <row r="453" spans="1:13">
      <c r="A453" s="245">
        <v>443</v>
      </c>
      <c r="B453" s="442" t="s">
        <v>768</v>
      </c>
      <c r="C453" s="439">
        <v>188.6</v>
      </c>
      <c r="D453" s="440">
        <v>189.43333333333331</v>
      </c>
      <c r="E453" s="440">
        <v>185.46666666666661</v>
      </c>
      <c r="F453" s="440">
        <v>182.33333333333331</v>
      </c>
      <c r="G453" s="440">
        <v>178.36666666666662</v>
      </c>
      <c r="H453" s="440">
        <v>192.56666666666661</v>
      </c>
      <c r="I453" s="440">
        <v>196.5333333333333</v>
      </c>
      <c r="J453" s="440">
        <v>199.6666666666666</v>
      </c>
      <c r="K453" s="439">
        <v>193.4</v>
      </c>
      <c r="L453" s="439">
        <v>186.3</v>
      </c>
      <c r="M453" s="439">
        <v>69.910780000000003</v>
      </c>
    </row>
    <row r="454" spans="1:13">
      <c r="A454" s="245">
        <v>444</v>
      </c>
      <c r="B454" s="442" t="s">
        <v>769</v>
      </c>
      <c r="C454" s="439">
        <v>1287</v>
      </c>
      <c r="D454" s="440">
        <v>1283.8666666666668</v>
      </c>
      <c r="E454" s="440">
        <v>1269.9333333333336</v>
      </c>
      <c r="F454" s="440">
        <v>1252.8666666666668</v>
      </c>
      <c r="G454" s="440">
        <v>1238.9333333333336</v>
      </c>
      <c r="H454" s="440">
        <v>1300.9333333333336</v>
      </c>
      <c r="I454" s="440">
        <v>1314.866666666667</v>
      </c>
      <c r="J454" s="440">
        <v>1331.9333333333336</v>
      </c>
      <c r="K454" s="439">
        <v>1297.8</v>
      </c>
      <c r="L454" s="439">
        <v>1266.8</v>
      </c>
      <c r="M454" s="439">
        <v>7.6802999999999999</v>
      </c>
    </row>
    <row r="455" spans="1:13">
      <c r="A455" s="245">
        <v>445</v>
      </c>
      <c r="B455" s="442" t="s">
        <v>183</v>
      </c>
      <c r="C455" s="439">
        <v>3273.8</v>
      </c>
      <c r="D455" s="440">
        <v>3264.6</v>
      </c>
      <c r="E455" s="440">
        <v>3220.2</v>
      </c>
      <c r="F455" s="440">
        <v>3166.6</v>
      </c>
      <c r="G455" s="440">
        <v>3122.2</v>
      </c>
      <c r="H455" s="440">
        <v>3318.2</v>
      </c>
      <c r="I455" s="440">
        <v>3362.6000000000004</v>
      </c>
      <c r="J455" s="440">
        <v>3416.2</v>
      </c>
      <c r="K455" s="439">
        <v>3309</v>
      </c>
      <c r="L455" s="439">
        <v>3211</v>
      </c>
      <c r="M455" s="439">
        <v>34.529539999999997</v>
      </c>
    </row>
    <row r="456" spans="1:13">
      <c r="A456" s="245">
        <v>446</v>
      </c>
      <c r="B456" s="442" t="s">
        <v>804</v>
      </c>
      <c r="C456" s="439">
        <v>715.4</v>
      </c>
      <c r="D456" s="440">
        <v>714.08333333333337</v>
      </c>
      <c r="E456" s="440">
        <v>710.81666666666672</v>
      </c>
      <c r="F456" s="440">
        <v>706.23333333333335</v>
      </c>
      <c r="G456" s="440">
        <v>702.9666666666667</v>
      </c>
      <c r="H456" s="440">
        <v>718.66666666666674</v>
      </c>
      <c r="I456" s="440">
        <v>721.93333333333339</v>
      </c>
      <c r="J456" s="440">
        <v>726.51666666666677</v>
      </c>
      <c r="K456" s="439">
        <v>717.35</v>
      </c>
      <c r="L456" s="439">
        <v>709.5</v>
      </c>
      <c r="M456" s="439">
        <v>21.716010000000001</v>
      </c>
    </row>
    <row r="457" spans="1:13">
      <c r="A457" s="245">
        <v>447</v>
      </c>
      <c r="B457" s="442" t="s">
        <v>178</v>
      </c>
      <c r="C457" s="439">
        <v>3820.05</v>
      </c>
      <c r="D457" s="440">
        <v>3816.3166666666671</v>
      </c>
      <c r="E457" s="440">
        <v>3788.733333333334</v>
      </c>
      <c r="F457" s="440">
        <v>3757.416666666667</v>
      </c>
      <c r="G457" s="440">
        <v>3729.8333333333339</v>
      </c>
      <c r="H457" s="440">
        <v>3847.6333333333341</v>
      </c>
      <c r="I457" s="440">
        <v>3875.2166666666672</v>
      </c>
      <c r="J457" s="440">
        <v>3906.5333333333342</v>
      </c>
      <c r="K457" s="439">
        <v>3843.9</v>
      </c>
      <c r="L457" s="439">
        <v>3785</v>
      </c>
      <c r="M457" s="439">
        <v>1.3338300000000001</v>
      </c>
    </row>
    <row r="458" spans="1:13">
      <c r="A458" s="245">
        <v>448</v>
      </c>
      <c r="B458" s="442" t="s">
        <v>505</v>
      </c>
      <c r="C458" s="439">
        <v>1168.6500000000001</v>
      </c>
      <c r="D458" s="440">
        <v>1169.1333333333334</v>
      </c>
      <c r="E458" s="440">
        <v>1154.2666666666669</v>
      </c>
      <c r="F458" s="440">
        <v>1139.8833333333334</v>
      </c>
      <c r="G458" s="440">
        <v>1125.0166666666669</v>
      </c>
      <c r="H458" s="440">
        <v>1183.5166666666669</v>
      </c>
      <c r="I458" s="440">
        <v>1198.3833333333332</v>
      </c>
      <c r="J458" s="440">
        <v>1212.7666666666669</v>
      </c>
      <c r="K458" s="439">
        <v>1184</v>
      </c>
      <c r="L458" s="439">
        <v>1154.75</v>
      </c>
      <c r="M458" s="439">
        <v>0.88643000000000005</v>
      </c>
    </row>
    <row r="459" spans="1:13">
      <c r="A459" s="245">
        <v>449</v>
      </c>
      <c r="B459" s="442" t="s">
        <v>180</v>
      </c>
      <c r="C459" s="439">
        <v>161.6</v>
      </c>
      <c r="D459" s="440">
        <v>161.73333333333332</v>
      </c>
      <c r="E459" s="440">
        <v>159.66666666666663</v>
      </c>
      <c r="F459" s="440">
        <v>157.73333333333332</v>
      </c>
      <c r="G459" s="440">
        <v>155.66666666666663</v>
      </c>
      <c r="H459" s="440">
        <v>163.66666666666663</v>
      </c>
      <c r="I459" s="440">
        <v>165.73333333333329</v>
      </c>
      <c r="J459" s="440">
        <v>167.66666666666663</v>
      </c>
      <c r="K459" s="439">
        <v>163.80000000000001</v>
      </c>
      <c r="L459" s="439">
        <v>159.80000000000001</v>
      </c>
      <c r="M459" s="439">
        <v>21.321359999999999</v>
      </c>
    </row>
    <row r="460" spans="1:13">
      <c r="A460" s="245">
        <v>450</v>
      </c>
      <c r="B460" s="442" t="s">
        <v>179</v>
      </c>
      <c r="C460" s="439">
        <v>350.75</v>
      </c>
      <c r="D460" s="440">
        <v>349.33333333333331</v>
      </c>
      <c r="E460" s="440">
        <v>345.76666666666665</v>
      </c>
      <c r="F460" s="440">
        <v>340.78333333333336</v>
      </c>
      <c r="G460" s="440">
        <v>337.2166666666667</v>
      </c>
      <c r="H460" s="440">
        <v>354.31666666666661</v>
      </c>
      <c r="I460" s="440">
        <v>357.88333333333333</v>
      </c>
      <c r="J460" s="440">
        <v>362.86666666666656</v>
      </c>
      <c r="K460" s="439">
        <v>352.9</v>
      </c>
      <c r="L460" s="439">
        <v>344.35</v>
      </c>
      <c r="M460" s="439">
        <v>364.41967</v>
      </c>
    </row>
    <row r="461" spans="1:13">
      <c r="A461" s="245">
        <v>451</v>
      </c>
      <c r="B461" s="442" t="s">
        <v>181</v>
      </c>
      <c r="C461" s="439">
        <v>125.7</v>
      </c>
      <c r="D461" s="440">
        <v>126.23333333333333</v>
      </c>
      <c r="E461" s="440">
        <v>123.71666666666667</v>
      </c>
      <c r="F461" s="440">
        <v>121.73333333333333</v>
      </c>
      <c r="G461" s="440">
        <v>119.21666666666667</v>
      </c>
      <c r="H461" s="440">
        <v>128.21666666666667</v>
      </c>
      <c r="I461" s="440">
        <v>130.73333333333335</v>
      </c>
      <c r="J461" s="440">
        <v>132.71666666666667</v>
      </c>
      <c r="K461" s="439">
        <v>128.75</v>
      </c>
      <c r="L461" s="439">
        <v>124.25</v>
      </c>
      <c r="M461" s="439">
        <v>625.30141000000003</v>
      </c>
    </row>
    <row r="462" spans="1:13">
      <c r="A462" s="245">
        <v>452</v>
      </c>
      <c r="B462" s="442" t="s">
        <v>770</v>
      </c>
      <c r="C462" s="439">
        <v>97.55</v>
      </c>
      <c r="D462" s="440">
        <v>95.833333333333329</v>
      </c>
      <c r="E462" s="440">
        <v>93.716666666666654</v>
      </c>
      <c r="F462" s="440">
        <v>89.883333333333326</v>
      </c>
      <c r="G462" s="440">
        <v>87.766666666666652</v>
      </c>
      <c r="H462" s="440">
        <v>99.666666666666657</v>
      </c>
      <c r="I462" s="440">
        <v>101.78333333333333</v>
      </c>
      <c r="J462" s="440">
        <v>105.61666666666666</v>
      </c>
      <c r="K462" s="439">
        <v>97.95</v>
      </c>
      <c r="L462" s="439">
        <v>92</v>
      </c>
      <c r="M462" s="439">
        <v>154.83363</v>
      </c>
    </row>
    <row r="463" spans="1:13">
      <c r="A463" s="245">
        <v>453</v>
      </c>
      <c r="B463" s="442" t="s">
        <v>182</v>
      </c>
      <c r="C463" s="439">
        <v>1158.3499999999999</v>
      </c>
      <c r="D463" s="440">
        <v>1145.3499999999999</v>
      </c>
      <c r="E463" s="440">
        <v>1126.0999999999999</v>
      </c>
      <c r="F463" s="440">
        <v>1093.8499999999999</v>
      </c>
      <c r="G463" s="440">
        <v>1074.5999999999999</v>
      </c>
      <c r="H463" s="440">
        <v>1177.5999999999999</v>
      </c>
      <c r="I463" s="440">
        <v>1196.8499999999999</v>
      </c>
      <c r="J463" s="440">
        <v>1229.0999999999999</v>
      </c>
      <c r="K463" s="439">
        <v>1164.5999999999999</v>
      </c>
      <c r="L463" s="439">
        <v>1113.0999999999999</v>
      </c>
      <c r="M463" s="439">
        <v>174.45856000000001</v>
      </c>
    </row>
    <row r="464" spans="1:13">
      <c r="A464" s="245">
        <v>454</v>
      </c>
      <c r="B464" s="442" t="s">
        <v>506</v>
      </c>
      <c r="C464" s="439">
        <v>3697.25</v>
      </c>
      <c r="D464" s="440">
        <v>3707.4166666666665</v>
      </c>
      <c r="E464" s="440">
        <v>3664.833333333333</v>
      </c>
      <c r="F464" s="440">
        <v>3632.4166666666665</v>
      </c>
      <c r="G464" s="440">
        <v>3589.833333333333</v>
      </c>
      <c r="H464" s="440">
        <v>3739.833333333333</v>
      </c>
      <c r="I464" s="440">
        <v>3782.4166666666661</v>
      </c>
      <c r="J464" s="440">
        <v>3814.833333333333</v>
      </c>
      <c r="K464" s="439">
        <v>3750</v>
      </c>
      <c r="L464" s="439">
        <v>3675</v>
      </c>
      <c r="M464" s="439">
        <v>0.27306999999999998</v>
      </c>
    </row>
    <row r="465" spans="1:13">
      <c r="A465" s="245">
        <v>455</v>
      </c>
      <c r="B465" s="442" t="s">
        <v>184</v>
      </c>
      <c r="C465" s="439">
        <v>1073</v>
      </c>
      <c r="D465" s="440">
        <v>1070.1000000000001</v>
      </c>
      <c r="E465" s="440">
        <v>1057.8000000000002</v>
      </c>
      <c r="F465" s="440">
        <v>1042.6000000000001</v>
      </c>
      <c r="G465" s="440">
        <v>1030.3000000000002</v>
      </c>
      <c r="H465" s="440">
        <v>1085.3000000000002</v>
      </c>
      <c r="I465" s="440">
        <v>1097.5999999999999</v>
      </c>
      <c r="J465" s="440">
        <v>1112.8000000000002</v>
      </c>
      <c r="K465" s="439">
        <v>1082.4000000000001</v>
      </c>
      <c r="L465" s="439">
        <v>1054.9000000000001</v>
      </c>
      <c r="M465" s="439">
        <v>49.888570000000001</v>
      </c>
    </row>
    <row r="466" spans="1:13">
      <c r="A466" s="245">
        <v>456</v>
      </c>
      <c r="B466" s="442" t="s">
        <v>276</v>
      </c>
      <c r="C466" s="439">
        <v>169.85</v>
      </c>
      <c r="D466" s="440">
        <v>170.11666666666665</v>
      </c>
      <c r="E466" s="440">
        <v>167.2833333333333</v>
      </c>
      <c r="F466" s="440">
        <v>164.71666666666667</v>
      </c>
      <c r="G466" s="440">
        <v>161.88333333333333</v>
      </c>
      <c r="H466" s="440">
        <v>172.68333333333328</v>
      </c>
      <c r="I466" s="440">
        <v>175.51666666666659</v>
      </c>
      <c r="J466" s="440">
        <v>178.08333333333326</v>
      </c>
      <c r="K466" s="439">
        <v>172.95</v>
      </c>
      <c r="L466" s="439">
        <v>167.55</v>
      </c>
      <c r="M466" s="439">
        <v>7.66662</v>
      </c>
    </row>
    <row r="467" spans="1:13">
      <c r="A467" s="245">
        <v>457</v>
      </c>
      <c r="B467" s="442" t="s">
        <v>164</v>
      </c>
      <c r="C467" s="439">
        <v>987.4</v>
      </c>
      <c r="D467" s="440">
        <v>991.81666666666661</v>
      </c>
      <c r="E467" s="440">
        <v>978.63333333333321</v>
      </c>
      <c r="F467" s="440">
        <v>969.86666666666656</v>
      </c>
      <c r="G467" s="440">
        <v>956.68333333333317</v>
      </c>
      <c r="H467" s="440">
        <v>1000.5833333333333</v>
      </c>
      <c r="I467" s="440">
        <v>1013.7666666666667</v>
      </c>
      <c r="J467" s="440">
        <v>1022.5333333333333</v>
      </c>
      <c r="K467" s="439">
        <v>1005</v>
      </c>
      <c r="L467" s="439">
        <v>983.05</v>
      </c>
      <c r="M467" s="439">
        <v>5.4161700000000002</v>
      </c>
    </row>
    <row r="468" spans="1:13">
      <c r="A468" s="245">
        <v>458</v>
      </c>
      <c r="B468" s="442" t="s">
        <v>507</v>
      </c>
      <c r="C468" s="439">
        <v>1494.8</v>
      </c>
      <c r="D468" s="440">
        <v>1506.2166666666665</v>
      </c>
      <c r="E468" s="440">
        <v>1478.583333333333</v>
      </c>
      <c r="F468" s="440">
        <v>1462.3666666666666</v>
      </c>
      <c r="G468" s="440">
        <v>1434.7333333333331</v>
      </c>
      <c r="H468" s="440">
        <v>1522.4333333333329</v>
      </c>
      <c r="I468" s="440">
        <v>1550.0666666666666</v>
      </c>
      <c r="J468" s="440">
        <v>1566.2833333333328</v>
      </c>
      <c r="K468" s="439">
        <v>1533.85</v>
      </c>
      <c r="L468" s="439">
        <v>1490</v>
      </c>
      <c r="M468" s="439">
        <v>0.24454000000000001</v>
      </c>
    </row>
    <row r="469" spans="1:13">
      <c r="A469" s="245">
        <v>459</v>
      </c>
      <c r="B469" s="442" t="s">
        <v>508</v>
      </c>
      <c r="C469" s="439">
        <v>1228.9000000000001</v>
      </c>
      <c r="D469" s="440">
        <v>1198.8500000000001</v>
      </c>
      <c r="E469" s="440">
        <v>1152.7500000000002</v>
      </c>
      <c r="F469" s="440">
        <v>1076.6000000000001</v>
      </c>
      <c r="G469" s="440">
        <v>1030.5000000000002</v>
      </c>
      <c r="H469" s="440">
        <v>1275.0000000000002</v>
      </c>
      <c r="I469" s="440">
        <v>1321.1000000000001</v>
      </c>
      <c r="J469" s="440">
        <v>1397.2500000000002</v>
      </c>
      <c r="K469" s="439">
        <v>1244.95</v>
      </c>
      <c r="L469" s="439">
        <v>1122.7</v>
      </c>
      <c r="M469" s="439">
        <v>24.746320000000001</v>
      </c>
    </row>
    <row r="470" spans="1:13">
      <c r="A470" s="245">
        <v>460</v>
      </c>
      <c r="B470" s="442" t="s">
        <v>509</v>
      </c>
      <c r="C470" s="439">
        <v>1369.25</v>
      </c>
      <c r="D470" s="440">
        <v>1374.5833333333333</v>
      </c>
      <c r="E470" s="440">
        <v>1356.1666666666665</v>
      </c>
      <c r="F470" s="440">
        <v>1343.0833333333333</v>
      </c>
      <c r="G470" s="440">
        <v>1324.6666666666665</v>
      </c>
      <c r="H470" s="440">
        <v>1387.6666666666665</v>
      </c>
      <c r="I470" s="440">
        <v>1406.083333333333</v>
      </c>
      <c r="J470" s="440">
        <v>1419.1666666666665</v>
      </c>
      <c r="K470" s="439">
        <v>1393</v>
      </c>
      <c r="L470" s="439">
        <v>1361.5</v>
      </c>
      <c r="M470" s="439">
        <v>0.90432000000000001</v>
      </c>
    </row>
    <row r="471" spans="1:13">
      <c r="A471" s="245">
        <v>461</v>
      </c>
      <c r="B471" s="442" t="s">
        <v>185</v>
      </c>
      <c r="C471" s="439">
        <v>1728.45</v>
      </c>
      <c r="D471" s="440">
        <v>1732</v>
      </c>
      <c r="E471" s="440">
        <v>1721</v>
      </c>
      <c r="F471" s="440">
        <v>1713.55</v>
      </c>
      <c r="G471" s="440">
        <v>1702.55</v>
      </c>
      <c r="H471" s="440">
        <v>1739.45</v>
      </c>
      <c r="I471" s="440">
        <v>1750.45</v>
      </c>
      <c r="J471" s="440">
        <v>1757.9</v>
      </c>
      <c r="K471" s="439">
        <v>1743</v>
      </c>
      <c r="L471" s="439">
        <v>1724.55</v>
      </c>
      <c r="M471" s="439">
        <v>7.6164699999999996</v>
      </c>
    </row>
    <row r="472" spans="1:13">
      <c r="A472" s="245">
        <v>462</v>
      </c>
      <c r="B472" s="442" t="s">
        <v>186</v>
      </c>
      <c r="C472" s="439">
        <v>2879.8</v>
      </c>
      <c r="D472" s="440">
        <v>2881.0333333333333</v>
      </c>
      <c r="E472" s="440">
        <v>2848.7666666666664</v>
      </c>
      <c r="F472" s="440">
        <v>2817.7333333333331</v>
      </c>
      <c r="G472" s="440">
        <v>2785.4666666666662</v>
      </c>
      <c r="H472" s="440">
        <v>2912.0666666666666</v>
      </c>
      <c r="I472" s="440">
        <v>2944.3333333333339</v>
      </c>
      <c r="J472" s="440">
        <v>2975.3666666666668</v>
      </c>
      <c r="K472" s="439">
        <v>2913.3</v>
      </c>
      <c r="L472" s="439">
        <v>2850</v>
      </c>
      <c r="M472" s="439">
        <v>2.2991600000000001</v>
      </c>
    </row>
    <row r="473" spans="1:13">
      <c r="A473" s="245">
        <v>463</v>
      </c>
      <c r="B473" s="442" t="s">
        <v>187</v>
      </c>
      <c r="C473" s="439">
        <v>464.65</v>
      </c>
      <c r="D473" s="440">
        <v>466.73333333333335</v>
      </c>
      <c r="E473" s="440">
        <v>458.9666666666667</v>
      </c>
      <c r="F473" s="440">
        <v>453.28333333333336</v>
      </c>
      <c r="G473" s="440">
        <v>445.51666666666671</v>
      </c>
      <c r="H473" s="440">
        <v>472.41666666666669</v>
      </c>
      <c r="I473" s="440">
        <v>480.18333333333334</v>
      </c>
      <c r="J473" s="440">
        <v>485.86666666666667</v>
      </c>
      <c r="K473" s="439">
        <v>474.5</v>
      </c>
      <c r="L473" s="439">
        <v>461.05</v>
      </c>
      <c r="M473" s="439">
        <v>16.98152</v>
      </c>
    </row>
    <row r="474" spans="1:13">
      <c r="A474" s="245">
        <v>464</v>
      </c>
      <c r="B474" s="442" t="s">
        <v>510</v>
      </c>
      <c r="C474" s="439">
        <v>873.65</v>
      </c>
      <c r="D474" s="440">
        <v>877.98333333333323</v>
      </c>
      <c r="E474" s="440">
        <v>863.51666666666642</v>
      </c>
      <c r="F474" s="440">
        <v>853.38333333333321</v>
      </c>
      <c r="G474" s="440">
        <v>838.9166666666664</v>
      </c>
      <c r="H474" s="440">
        <v>888.11666666666645</v>
      </c>
      <c r="I474" s="440">
        <v>902.58333333333337</v>
      </c>
      <c r="J474" s="440">
        <v>912.71666666666647</v>
      </c>
      <c r="K474" s="439">
        <v>892.45</v>
      </c>
      <c r="L474" s="439">
        <v>867.85</v>
      </c>
      <c r="M474" s="439">
        <v>5.9061000000000003</v>
      </c>
    </row>
    <row r="475" spans="1:13">
      <c r="A475" s="245">
        <v>465</v>
      </c>
      <c r="B475" s="442" t="s">
        <v>511</v>
      </c>
      <c r="C475" s="439">
        <v>16.7</v>
      </c>
      <c r="D475" s="440">
        <v>16.933333333333334</v>
      </c>
      <c r="E475" s="440">
        <v>16.366666666666667</v>
      </c>
      <c r="F475" s="440">
        <v>16.033333333333335</v>
      </c>
      <c r="G475" s="440">
        <v>15.466666666666669</v>
      </c>
      <c r="H475" s="440">
        <v>17.266666666666666</v>
      </c>
      <c r="I475" s="440">
        <v>17.833333333333336</v>
      </c>
      <c r="J475" s="440">
        <v>18.166666666666664</v>
      </c>
      <c r="K475" s="439">
        <v>17.5</v>
      </c>
      <c r="L475" s="439">
        <v>16.600000000000001</v>
      </c>
      <c r="M475" s="439">
        <v>193.5385</v>
      </c>
    </row>
    <row r="476" spans="1:13">
      <c r="A476" s="245">
        <v>466</v>
      </c>
      <c r="B476" s="442" t="s">
        <v>512</v>
      </c>
      <c r="C476" s="439">
        <v>1339</v>
      </c>
      <c r="D476" s="440">
        <v>1320.5666666666666</v>
      </c>
      <c r="E476" s="440">
        <v>1292.1333333333332</v>
      </c>
      <c r="F476" s="440">
        <v>1245.2666666666667</v>
      </c>
      <c r="G476" s="440">
        <v>1216.8333333333333</v>
      </c>
      <c r="H476" s="440">
        <v>1367.4333333333332</v>
      </c>
      <c r="I476" s="440">
        <v>1395.8666666666666</v>
      </c>
      <c r="J476" s="440">
        <v>1442.7333333333331</v>
      </c>
      <c r="K476" s="439">
        <v>1349</v>
      </c>
      <c r="L476" s="439">
        <v>1273.7</v>
      </c>
      <c r="M476" s="439">
        <v>1.00925</v>
      </c>
    </row>
    <row r="477" spans="1:13">
      <c r="A477" s="245">
        <v>467</v>
      </c>
      <c r="B477" s="442" t="s">
        <v>513</v>
      </c>
      <c r="C477" s="439">
        <v>13.65</v>
      </c>
      <c r="D477" s="440">
        <v>13.716666666666667</v>
      </c>
      <c r="E477" s="440">
        <v>13.533333333333333</v>
      </c>
      <c r="F477" s="440">
        <v>13.416666666666666</v>
      </c>
      <c r="G477" s="440">
        <v>13.233333333333333</v>
      </c>
      <c r="H477" s="440">
        <v>13.833333333333334</v>
      </c>
      <c r="I477" s="440">
        <v>14.016666666666667</v>
      </c>
      <c r="J477" s="440">
        <v>14.133333333333335</v>
      </c>
      <c r="K477" s="439">
        <v>13.9</v>
      </c>
      <c r="L477" s="439">
        <v>13.6</v>
      </c>
      <c r="M477" s="439">
        <v>73.226050000000001</v>
      </c>
    </row>
    <row r="478" spans="1:13">
      <c r="A478" s="245">
        <v>468</v>
      </c>
      <c r="B478" s="442" t="s">
        <v>514</v>
      </c>
      <c r="C478" s="439">
        <v>476.9</v>
      </c>
      <c r="D478" s="440">
        <v>478.15000000000003</v>
      </c>
      <c r="E478" s="440">
        <v>471.30000000000007</v>
      </c>
      <c r="F478" s="440">
        <v>465.70000000000005</v>
      </c>
      <c r="G478" s="440">
        <v>458.85000000000008</v>
      </c>
      <c r="H478" s="440">
        <v>483.75000000000006</v>
      </c>
      <c r="I478" s="440">
        <v>490.60000000000008</v>
      </c>
      <c r="J478" s="440">
        <v>496.20000000000005</v>
      </c>
      <c r="K478" s="439">
        <v>485</v>
      </c>
      <c r="L478" s="439">
        <v>472.55</v>
      </c>
      <c r="M478" s="439">
        <v>2.3598400000000002</v>
      </c>
    </row>
    <row r="479" spans="1:13">
      <c r="A479" s="245">
        <v>469</v>
      </c>
      <c r="B479" s="442" t="s">
        <v>193</v>
      </c>
      <c r="C479" s="439">
        <v>835.15</v>
      </c>
      <c r="D479" s="440">
        <v>836.61666666666667</v>
      </c>
      <c r="E479" s="440">
        <v>828.5333333333333</v>
      </c>
      <c r="F479" s="440">
        <v>821.91666666666663</v>
      </c>
      <c r="G479" s="440">
        <v>813.83333333333326</v>
      </c>
      <c r="H479" s="440">
        <v>843.23333333333335</v>
      </c>
      <c r="I479" s="440">
        <v>851.31666666666661</v>
      </c>
      <c r="J479" s="440">
        <v>857.93333333333339</v>
      </c>
      <c r="K479" s="439">
        <v>844.7</v>
      </c>
      <c r="L479" s="439">
        <v>830</v>
      </c>
      <c r="M479" s="439">
        <v>26.330760000000001</v>
      </c>
    </row>
    <row r="480" spans="1:13">
      <c r="A480" s="245">
        <v>470</v>
      </c>
      <c r="B480" s="442" t="s">
        <v>190</v>
      </c>
      <c r="C480" s="439">
        <v>222.75</v>
      </c>
      <c r="D480" s="440">
        <v>226.31666666666669</v>
      </c>
      <c r="E480" s="440">
        <v>217.93333333333339</v>
      </c>
      <c r="F480" s="440">
        <v>213.1166666666667</v>
      </c>
      <c r="G480" s="440">
        <v>204.73333333333341</v>
      </c>
      <c r="H480" s="440">
        <v>231.13333333333338</v>
      </c>
      <c r="I480" s="440">
        <v>239.51666666666665</v>
      </c>
      <c r="J480" s="440">
        <v>244.33333333333337</v>
      </c>
      <c r="K480" s="439">
        <v>234.7</v>
      </c>
      <c r="L480" s="439">
        <v>221.5</v>
      </c>
      <c r="M480" s="439">
        <v>22.69548</v>
      </c>
    </row>
    <row r="481" spans="1:13">
      <c r="A481" s="245">
        <v>471</v>
      </c>
      <c r="B481" s="442" t="s">
        <v>784</v>
      </c>
      <c r="C481" s="439">
        <v>32.799999999999997</v>
      </c>
      <c r="D481" s="440">
        <v>33.166666666666664</v>
      </c>
      <c r="E481" s="440">
        <v>32.133333333333326</v>
      </c>
      <c r="F481" s="440">
        <v>31.466666666666661</v>
      </c>
      <c r="G481" s="440">
        <v>30.433333333333323</v>
      </c>
      <c r="H481" s="440">
        <v>33.833333333333329</v>
      </c>
      <c r="I481" s="440">
        <v>34.866666666666674</v>
      </c>
      <c r="J481" s="440">
        <v>35.533333333333331</v>
      </c>
      <c r="K481" s="439">
        <v>34.200000000000003</v>
      </c>
      <c r="L481" s="439">
        <v>32.5</v>
      </c>
      <c r="M481" s="439">
        <v>73.257760000000005</v>
      </c>
    </row>
    <row r="482" spans="1:13">
      <c r="A482" s="245">
        <v>472</v>
      </c>
      <c r="B482" s="442" t="s">
        <v>191</v>
      </c>
      <c r="C482" s="439">
        <v>6662.85</v>
      </c>
      <c r="D482" s="440">
        <v>6689.2666666666664</v>
      </c>
      <c r="E482" s="440">
        <v>6623.583333333333</v>
      </c>
      <c r="F482" s="440">
        <v>6584.3166666666666</v>
      </c>
      <c r="G482" s="440">
        <v>6518.6333333333332</v>
      </c>
      <c r="H482" s="440">
        <v>6728.5333333333328</v>
      </c>
      <c r="I482" s="440">
        <v>6794.2166666666672</v>
      </c>
      <c r="J482" s="440">
        <v>6833.4833333333327</v>
      </c>
      <c r="K482" s="439">
        <v>6754.95</v>
      </c>
      <c r="L482" s="439">
        <v>6650</v>
      </c>
      <c r="M482" s="439">
        <v>1.93014</v>
      </c>
    </row>
    <row r="483" spans="1:13">
      <c r="A483" s="245">
        <v>473</v>
      </c>
      <c r="B483" s="442" t="s">
        <v>192</v>
      </c>
      <c r="C483" s="439">
        <v>35.950000000000003</v>
      </c>
      <c r="D483" s="440">
        <v>36.016666666666673</v>
      </c>
      <c r="E483" s="440">
        <v>35.533333333333346</v>
      </c>
      <c r="F483" s="440">
        <v>35.116666666666674</v>
      </c>
      <c r="G483" s="440">
        <v>34.633333333333347</v>
      </c>
      <c r="H483" s="440">
        <v>36.433333333333344</v>
      </c>
      <c r="I483" s="440">
        <v>36.916666666666679</v>
      </c>
      <c r="J483" s="440">
        <v>37.333333333333343</v>
      </c>
      <c r="K483" s="439">
        <v>36.5</v>
      </c>
      <c r="L483" s="439">
        <v>35.6</v>
      </c>
      <c r="M483" s="439">
        <v>173.06316000000001</v>
      </c>
    </row>
    <row r="484" spans="1:13">
      <c r="A484" s="245">
        <v>474</v>
      </c>
      <c r="B484" s="442" t="s">
        <v>189</v>
      </c>
      <c r="C484" s="439">
        <v>1373.3</v>
      </c>
      <c r="D484" s="440">
        <v>1380.3833333333332</v>
      </c>
      <c r="E484" s="440">
        <v>1356.2166666666665</v>
      </c>
      <c r="F484" s="440">
        <v>1339.1333333333332</v>
      </c>
      <c r="G484" s="440">
        <v>1314.9666666666665</v>
      </c>
      <c r="H484" s="440">
        <v>1397.4666666666665</v>
      </c>
      <c r="I484" s="440">
        <v>1421.6333333333334</v>
      </c>
      <c r="J484" s="440">
        <v>1438.7166666666665</v>
      </c>
      <c r="K484" s="439">
        <v>1404.55</v>
      </c>
      <c r="L484" s="439">
        <v>1363.3</v>
      </c>
      <c r="M484" s="439">
        <v>6.7230999999999996</v>
      </c>
    </row>
    <row r="485" spans="1:13">
      <c r="A485" s="245">
        <v>475</v>
      </c>
      <c r="B485" s="442" t="s">
        <v>141</v>
      </c>
      <c r="C485" s="439">
        <v>646.04999999999995</v>
      </c>
      <c r="D485" s="440">
        <v>648.44999999999993</v>
      </c>
      <c r="E485" s="440">
        <v>640.89999999999986</v>
      </c>
      <c r="F485" s="440">
        <v>635.74999999999989</v>
      </c>
      <c r="G485" s="440">
        <v>628.19999999999982</v>
      </c>
      <c r="H485" s="440">
        <v>653.59999999999991</v>
      </c>
      <c r="I485" s="440">
        <v>661.14999999999986</v>
      </c>
      <c r="J485" s="440">
        <v>666.3</v>
      </c>
      <c r="K485" s="439">
        <v>656</v>
      </c>
      <c r="L485" s="439">
        <v>643.29999999999995</v>
      </c>
      <c r="M485" s="439">
        <v>21.259350000000001</v>
      </c>
    </row>
    <row r="486" spans="1:13">
      <c r="A486" s="245">
        <v>476</v>
      </c>
      <c r="B486" s="442" t="s">
        <v>277</v>
      </c>
      <c r="C486" s="439">
        <v>266.5</v>
      </c>
      <c r="D486" s="440">
        <v>267.09999999999997</v>
      </c>
      <c r="E486" s="440">
        <v>263.69999999999993</v>
      </c>
      <c r="F486" s="440">
        <v>260.89999999999998</v>
      </c>
      <c r="G486" s="440">
        <v>257.49999999999994</v>
      </c>
      <c r="H486" s="440">
        <v>269.89999999999992</v>
      </c>
      <c r="I486" s="440">
        <v>273.2999999999999</v>
      </c>
      <c r="J486" s="440">
        <v>276.09999999999991</v>
      </c>
      <c r="K486" s="439">
        <v>270.5</v>
      </c>
      <c r="L486" s="439">
        <v>264.3</v>
      </c>
      <c r="M486" s="439">
        <v>12.737740000000001</v>
      </c>
    </row>
    <row r="487" spans="1:13">
      <c r="A487" s="245">
        <v>477</v>
      </c>
      <c r="B487" s="442" t="s">
        <v>515</v>
      </c>
      <c r="C487" s="439">
        <v>2791</v>
      </c>
      <c r="D487" s="440">
        <v>2819.6833333333329</v>
      </c>
      <c r="E487" s="440">
        <v>2739.0666666666657</v>
      </c>
      <c r="F487" s="440">
        <v>2687.1333333333328</v>
      </c>
      <c r="G487" s="440">
        <v>2606.5166666666655</v>
      </c>
      <c r="H487" s="440">
        <v>2871.6166666666659</v>
      </c>
      <c r="I487" s="440">
        <v>2952.2333333333336</v>
      </c>
      <c r="J487" s="440">
        <v>3004.1666666666661</v>
      </c>
      <c r="K487" s="439">
        <v>2900.3</v>
      </c>
      <c r="L487" s="439">
        <v>2767.75</v>
      </c>
      <c r="M487" s="439">
        <v>0.15171999999999999</v>
      </c>
    </row>
    <row r="488" spans="1:13">
      <c r="A488" s="245">
        <v>478</v>
      </c>
      <c r="B488" s="442" t="s">
        <v>516</v>
      </c>
      <c r="C488" s="439">
        <v>390.35</v>
      </c>
      <c r="D488" s="440">
        <v>390.8</v>
      </c>
      <c r="E488" s="440">
        <v>382.6</v>
      </c>
      <c r="F488" s="440">
        <v>374.85</v>
      </c>
      <c r="G488" s="440">
        <v>366.65000000000003</v>
      </c>
      <c r="H488" s="440">
        <v>398.55</v>
      </c>
      <c r="I488" s="440">
        <v>406.74999999999994</v>
      </c>
      <c r="J488" s="440">
        <v>414.5</v>
      </c>
      <c r="K488" s="439">
        <v>399</v>
      </c>
      <c r="L488" s="439">
        <v>383.05</v>
      </c>
      <c r="M488" s="439">
        <v>16.374770000000002</v>
      </c>
    </row>
    <row r="489" spans="1:13">
      <c r="A489" s="245">
        <v>479</v>
      </c>
      <c r="B489" s="442" t="s">
        <v>517</v>
      </c>
      <c r="C489" s="439">
        <v>296.35000000000002</v>
      </c>
      <c r="D489" s="440">
        <v>292.33333333333331</v>
      </c>
      <c r="E489" s="440">
        <v>274.76666666666665</v>
      </c>
      <c r="F489" s="440">
        <v>253.18333333333334</v>
      </c>
      <c r="G489" s="440">
        <v>235.61666666666667</v>
      </c>
      <c r="H489" s="440">
        <v>313.91666666666663</v>
      </c>
      <c r="I489" s="440">
        <v>331.48333333333335</v>
      </c>
      <c r="J489" s="440">
        <v>353.06666666666661</v>
      </c>
      <c r="K489" s="439">
        <v>309.89999999999998</v>
      </c>
      <c r="L489" s="439">
        <v>270.75</v>
      </c>
      <c r="M489" s="439">
        <v>77.714759999999998</v>
      </c>
    </row>
    <row r="490" spans="1:13">
      <c r="A490" s="245">
        <v>480</v>
      </c>
      <c r="B490" s="442" t="s">
        <v>518</v>
      </c>
      <c r="C490" s="439">
        <v>3472.95</v>
      </c>
      <c r="D490" s="440">
        <v>3480.8666666666668</v>
      </c>
      <c r="E490" s="440">
        <v>3455.7333333333336</v>
      </c>
      <c r="F490" s="440">
        <v>3438.5166666666669</v>
      </c>
      <c r="G490" s="440">
        <v>3413.3833333333337</v>
      </c>
      <c r="H490" s="440">
        <v>3498.0833333333335</v>
      </c>
      <c r="I490" s="440">
        <v>3523.2166666666667</v>
      </c>
      <c r="J490" s="440">
        <v>3540.4333333333334</v>
      </c>
      <c r="K490" s="439">
        <v>3506</v>
      </c>
      <c r="L490" s="439">
        <v>3463.65</v>
      </c>
      <c r="M490" s="439">
        <v>7.6920000000000002E-2</v>
      </c>
    </row>
    <row r="491" spans="1:13">
      <c r="A491" s="245">
        <v>481</v>
      </c>
      <c r="B491" s="442" t="s">
        <v>519</v>
      </c>
      <c r="C491" s="439">
        <v>810.05</v>
      </c>
      <c r="D491" s="440">
        <v>809.55000000000007</v>
      </c>
      <c r="E491" s="440">
        <v>802.15000000000009</v>
      </c>
      <c r="F491" s="440">
        <v>794.25</v>
      </c>
      <c r="G491" s="440">
        <v>786.85</v>
      </c>
      <c r="H491" s="440">
        <v>817.45000000000016</v>
      </c>
      <c r="I491" s="440">
        <v>824.85</v>
      </c>
      <c r="J491" s="440">
        <v>832.75000000000023</v>
      </c>
      <c r="K491" s="439">
        <v>816.95</v>
      </c>
      <c r="L491" s="439">
        <v>801.65</v>
      </c>
      <c r="M491" s="439">
        <v>0.96511999999999998</v>
      </c>
    </row>
    <row r="492" spans="1:13">
      <c r="A492" s="245">
        <v>482</v>
      </c>
      <c r="B492" s="442" t="s">
        <v>520</v>
      </c>
      <c r="C492" s="439">
        <v>52</v>
      </c>
      <c r="D492" s="440">
        <v>50.383333333333333</v>
      </c>
      <c r="E492" s="440">
        <v>48.766666666666666</v>
      </c>
      <c r="F492" s="440">
        <v>45.533333333333331</v>
      </c>
      <c r="G492" s="440">
        <v>43.916666666666664</v>
      </c>
      <c r="H492" s="440">
        <v>53.616666666666667</v>
      </c>
      <c r="I492" s="440">
        <v>55.233333333333327</v>
      </c>
      <c r="J492" s="440">
        <v>58.466666666666669</v>
      </c>
      <c r="K492" s="439">
        <v>52</v>
      </c>
      <c r="L492" s="439">
        <v>47.15</v>
      </c>
      <c r="M492" s="439">
        <v>180.87352999999999</v>
      </c>
    </row>
    <row r="493" spans="1:13">
      <c r="A493" s="245">
        <v>483</v>
      </c>
      <c r="B493" s="442" t="s">
        <v>521</v>
      </c>
      <c r="C493" s="439">
        <v>1436.4</v>
      </c>
      <c r="D493" s="440">
        <v>1434.0166666666667</v>
      </c>
      <c r="E493" s="440">
        <v>1398.0333333333333</v>
      </c>
      <c r="F493" s="440">
        <v>1359.6666666666667</v>
      </c>
      <c r="G493" s="440">
        <v>1323.6833333333334</v>
      </c>
      <c r="H493" s="440">
        <v>1472.3833333333332</v>
      </c>
      <c r="I493" s="440">
        <v>1508.3666666666663</v>
      </c>
      <c r="J493" s="440">
        <v>1546.7333333333331</v>
      </c>
      <c r="K493" s="439">
        <v>1470</v>
      </c>
      <c r="L493" s="439">
        <v>1395.65</v>
      </c>
      <c r="M493" s="439">
        <v>2.2643</v>
      </c>
    </row>
    <row r="494" spans="1:13">
      <c r="A494" s="245">
        <v>484</v>
      </c>
      <c r="B494" s="442" t="s">
        <v>278</v>
      </c>
      <c r="C494" s="439">
        <v>374.95</v>
      </c>
      <c r="D494" s="440">
        <v>377.7</v>
      </c>
      <c r="E494" s="440">
        <v>371.4</v>
      </c>
      <c r="F494" s="440">
        <v>367.84999999999997</v>
      </c>
      <c r="G494" s="440">
        <v>361.54999999999995</v>
      </c>
      <c r="H494" s="440">
        <v>381.25</v>
      </c>
      <c r="I494" s="440">
        <v>387.55000000000007</v>
      </c>
      <c r="J494" s="440">
        <v>391.1</v>
      </c>
      <c r="K494" s="439">
        <v>384</v>
      </c>
      <c r="L494" s="439">
        <v>374.15</v>
      </c>
      <c r="M494" s="439">
        <v>2.8403999999999998</v>
      </c>
    </row>
    <row r="495" spans="1:13">
      <c r="A495" s="245">
        <v>485</v>
      </c>
      <c r="B495" s="442" t="s">
        <v>522</v>
      </c>
      <c r="C495" s="439">
        <v>790.25</v>
      </c>
      <c r="D495" s="440">
        <v>791.91666666666663</v>
      </c>
      <c r="E495" s="440">
        <v>773.83333333333326</v>
      </c>
      <c r="F495" s="440">
        <v>757.41666666666663</v>
      </c>
      <c r="G495" s="440">
        <v>739.33333333333326</v>
      </c>
      <c r="H495" s="440">
        <v>808.33333333333326</v>
      </c>
      <c r="I495" s="440">
        <v>826.41666666666652</v>
      </c>
      <c r="J495" s="440">
        <v>842.83333333333326</v>
      </c>
      <c r="K495" s="439">
        <v>810</v>
      </c>
      <c r="L495" s="439">
        <v>775.5</v>
      </c>
      <c r="M495" s="439">
        <v>8.3677299999999999</v>
      </c>
    </row>
    <row r="496" spans="1:13">
      <c r="A496" s="245">
        <v>486</v>
      </c>
      <c r="B496" s="442" t="s">
        <v>523</v>
      </c>
      <c r="C496" s="439">
        <v>2619.4499999999998</v>
      </c>
      <c r="D496" s="440">
        <v>2636.2333333333331</v>
      </c>
      <c r="E496" s="440">
        <v>2568.9166666666661</v>
      </c>
      <c r="F496" s="440">
        <v>2518.3833333333328</v>
      </c>
      <c r="G496" s="440">
        <v>2451.0666666666657</v>
      </c>
      <c r="H496" s="440">
        <v>2686.7666666666664</v>
      </c>
      <c r="I496" s="440">
        <v>2754.083333333333</v>
      </c>
      <c r="J496" s="440">
        <v>2804.6166666666668</v>
      </c>
      <c r="K496" s="439">
        <v>2703.55</v>
      </c>
      <c r="L496" s="439">
        <v>2585.6999999999998</v>
      </c>
      <c r="M496" s="439">
        <v>1.3348100000000001</v>
      </c>
    </row>
    <row r="497" spans="1:13">
      <c r="A497" s="245">
        <v>487</v>
      </c>
      <c r="B497" s="442" t="s">
        <v>524</v>
      </c>
      <c r="C497" s="439">
        <v>1729.2</v>
      </c>
      <c r="D497" s="440">
        <v>1738.7333333333333</v>
      </c>
      <c r="E497" s="440">
        <v>1715.1666666666667</v>
      </c>
      <c r="F497" s="440">
        <v>1701.1333333333334</v>
      </c>
      <c r="G497" s="440">
        <v>1677.5666666666668</v>
      </c>
      <c r="H497" s="440">
        <v>1752.7666666666667</v>
      </c>
      <c r="I497" s="440">
        <v>1776.3333333333333</v>
      </c>
      <c r="J497" s="440">
        <v>1790.3666666666666</v>
      </c>
      <c r="K497" s="439">
        <v>1762.3</v>
      </c>
      <c r="L497" s="439">
        <v>1724.7</v>
      </c>
      <c r="M497" s="439">
        <v>0.53064</v>
      </c>
    </row>
    <row r="498" spans="1:13">
      <c r="A498" s="245">
        <v>488</v>
      </c>
      <c r="B498" s="442" t="s">
        <v>118</v>
      </c>
      <c r="C498" s="439">
        <v>9.85</v>
      </c>
      <c r="D498" s="440">
        <v>9.9166666666666661</v>
      </c>
      <c r="E498" s="440">
        <v>9.6833333333333318</v>
      </c>
      <c r="F498" s="440">
        <v>9.5166666666666657</v>
      </c>
      <c r="G498" s="440">
        <v>9.2833333333333314</v>
      </c>
      <c r="H498" s="440">
        <v>10.083333333333332</v>
      </c>
      <c r="I498" s="440">
        <v>10.316666666666666</v>
      </c>
      <c r="J498" s="440">
        <v>10.483333333333333</v>
      </c>
      <c r="K498" s="439">
        <v>10.15</v>
      </c>
      <c r="L498" s="439">
        <v>9.75</v>
      </c>
      <c r="M498" s="439">
        <v>1616.00504</v>
      </c>
    </row>
    <row r="499" spans="1:13">
      <c r="A499" s="245">
        <v>489</v>
      </c>
      <c r="B499" s="442" t="s">
        <v>195</v>
      </c>
      <c r="C499" s="439">
        <v>1046.1500000000001</v>
      </c>
      <c r="D499" s="440">
        <v>1049.2</v>
      </c>
      <c r="E499" s="440">
        <v>1035.5500000000002</v>
      </c>
      <c r="F499" s="440">
        <v>1024.95</v>
      </c>
      <c r="G499" s="440">
        <v>1011.3000000000002</v>
      </c>
      <c r="H499" s="440">
        <v>1059.8000000000002</v>
      </c>
      <c r="I499" s="440">
        <v>1073.4500000000003</v>
      </c>
      <c r="J499" s="440">
        <v>1084.0500000000002</v>
      </c>
      <c r="K499" s="439">
        <v>1062.8499999999999</v>
      </c>
      <c r="L499" s="439">
        <v>1038.5999999999999</v>
      </c>
      <c r="M499" s="439">
        <v>9.0653900000000007</v>
      </c>
    </row>
    <row r="500" spans="1:13">
      <c r="A500" s="245">
        <v>490</v>
      </c>
      <c r="B500" s="442" t="s">
        <v>525</v>
      </c>
      <c r="C500" s="439">
        <v>6877.45</v>
      </c>
      <c r="D500" s="440">
        <v>6867.45</v>
      </c>
      <c r="E500" s="440">
        <v>6844.9</v>
      </c>
      <c r="F500" s="440">
        <v>6812.3499999999995</v>
      </c>
      <c r="G500" s="440">
        <v>6789.7999999999993</v>
      </c>
      <c r="H500" s="440">
        <v>6900</v>
      </c>
      <c r="I500" s="440">
        <v>6922.5500000000011</v>
      </c>
      <c r="J500" s="440">
        <v>6955.1</v>
      </c>
      <c r="K500" s="439">
        <v>6890</v>
      </c>
      <c r="L500" s="439">
        <v>6834.9</v>
      </c>
      <c r="M500" s="439">
        <v>1.6570000000000001E-2</v>
      </c>
    </row>
    <row r="501" spans="1:13">
      <c r="A501" s="245">
        <v>491</v>
      </c>
      <c r="B501" s="442" t="s">
        <v>526</v>
      </c>
      <c r="C501" s="439">
        <v>153.85</v>
      </c>
      <c r="D501" s="440">
        <v>154.86666666666667</v>
      </c>
      <c r="E501" s="440">
        <v>152.33333333333334</v>
      </c>
      <c r="F501" s="440">
        <v>150.81666666666666</v>
      </c>
      <c r="G501" s="440">
        <v>148.28333333333333</v>
      </c>
      <c r="H501" s="440">
        <v>156.38333333333335</v>
      </c>
      <c r="I501" s="440">
        <v>158.91666666666666</v>
      </c>
      <c r="J501" s="440">
        <v>160.43333333333337</v>
      </c>
      <c r="K501" s="439">
        <v>157.4</v>
      </c>
      <c r="L501" s="439">
        <v>153.35</v>
      </c>
      <c r="M501" s="439">
        <v>13.542260000000001</v>
      </c>
    </row>
    <row r="502" spans="1:13">
      <c r="A502" s="245">
        <v>492</v>
      </c>
      <c r="B502" s="442" t="s">
        <v>527</v>
      </c>
      <c r="C502" s="439">
        <v>95.6</v>
      </c>
      <c r="D502" s="440">
        <v>95.733333333333334</v>
      </c>
      <c r="E502" s="440">
        <v>94.366666666666674</v>
      </c>
      <c r="F502" s="440">
        <v>93.13333333333334</v>
      </c>
      <c r="G502" s="440">
        <v>91.76666666666668</v>
      </c>
      <c r="H502" s="440">
        <v>96.966666666666669</v>
      </c>
      <c r="I502" s="440">
        <v>98.333333333333314</v>
      </c>
      <c r="J502" s="440">
        <v>99.566666666666663</v>
      </c>
      <c r="K502" s="439">
        <v>97.1</v>
      </c>
      <c r="L502" s="439">
        <v>94.5</v>
      </c>
      <c r="M502" s="439">
        <v>55.045540000000003</v>
      </c>
    </row>
    <row r="503" spans="1:13">
      <c r="A503" s="245">
        <v>493</v>
      </c>
      <c r="B503" s="442" t="s">
        <v>771</v>
      </c>
      <c r="C503" s="439">
        <v>484.65</v>
      </c>
      <c r="D503" s="440">
        <v>485.61666666666662</v>
      </c>
      <c r="E503" s="440">
        <v>471.03333333333325</v>
      </c>
      <c r="F503" s="440">
        <v>457.41666666666663</v>
      </c>
      <c r="G503" s="440">
        <v>442.83333333333326</v>
      </c>
      <c r="H503" s="440">
        <v>499.23333333333323</v>
      </c>
      <c r="I503" s="440">
        <v>513.81666666666661</v>
      </c>
      <c r="J503" s="440">
        <v>527.43333333333317</v>
      </c>
      <c r="K503" s="439">
        <v>500.2</v>
      </c>
      <c r="L503" s="439">
        <v>472</v>
      </c>
      <c r="M503" s="439">
        <v>9.5273900000000005</v>
      </c>
    </row>
    <row r="504" spans="1:13">
      <c r="A504" s="245">
        <v>494</v>
      </c>
      <c r="B504" s="442" t="s">
        <v>528</v>
      </c>
      <c r="C504" s="439">
        <v>2178.65</v>
      </c>
      <c r="D504" s="440">
        <v>2175.5499999999997</v>
      </c>
      <c r="E504" s="440">
        <v>2160.0999999999995</v>
      </c>
      <c r="F504" s="440">
        <v>2141.5499999999997</v>
      </c>
      <c r="G504" s="440">
        <v>2126.0999999999995</v>
      </c>
      <c r="H504" s="440">
        <v>2194.0999999999995</v>
      </c>
      <c r="I504" s="440">
        <v>2209.5499999999993</v>
      </c>
      <c r="J504" s="440">
        <v>2228.0999999999995</v>
      </c>
      <c r="K504" s="439">
        <v>2191</v>
      </c>
      <c r="L504" s="439">
        <v>2157</v>
      </c>
      <c r="M504" s="439">
        <v>1.11487</v>
      </c>
    </row>
    <row r="505" spans="1:13">
      <c r="A505" s="245">
        <v>495</v>
      </c>
      <c r="B505" s="442" t="s">
        <v>196</v>
      </c>
      <c r="C505" s="439">
        <v>554.29999999999995</v>
      </c>
      <c r="D505" s="440">
        <v>554.91666666666663</v>
      </c>
      <c r="E505" s="440">
        <v>550.88333333333321</v>
      </c>
      <c r="F505" s="440">
        <v>547.46666666666658</v>
      </c>
      <c r="G505" s="440">
        <v>543.43333333333317</v>
      </c>
      <c r="H505" s="440">
        <v>558.33333333333326</v>
      </c>
      <c r="I505" s="440">
        <v>562.36666666666679</v>
      </c>
      <c r="J505" s="440">
        <v>565.7833333333333</v>
      </c>
      <c r="K505" s="439">
        <v>558.95000000000005</v>
      </c>
      <c r="L505" s="439">
        <v>551.5</v>
      </c>
      <c r="M505" s="439">
        <v>56.12359</v>
      </c>
    </row>
    <row r="506" spans="1:13">
      <c r="A506" s="245">
        <v>496</v>
      </c>
      <c r="B506" s="442" t="s">
        <v>529</v>
      </c>
      <c r="C506" s="439">
        <v>659.4</v>
      </c>
      <c r="D506" s="440">
        <v>660.4</v>
      </c>
      <c r="E506" s="440">
        <v>651.79999999999995</v>
      </c>
      <c r="F506" s="440">
        <v>644.19999999999993</v>
      </c>
      <c r="G506" s="440">
        <v>635.59999999999991</v>
      </c>
      <c r="H506" s="440">
        <v>668</v>
      </c>
      <c r="I506" s="440">
        <v>676.60000000000014</v>
      </c>
      <c r="J506" s="440">
        <v>684.2</v>
      </c>
      <c r="K506" s="439">
        <v>669</v>
      </c>
      <c r="L506" s="439">
        <v>652.79999999999995</v>
      </c>
      <c r="M506" s="439">
        <v>5.5790899999999999</v>
      </c>
    </row>
    <row r="507" spans="1:13">
      <c r="A507" s="245">
        <v>497</v>
      </c>
      <c r="B507" s="442" t="s">
        <v>197</v>
      </c>
      <c r="C507" s="439">
        <v>14.4</v>
      </c>
      <c r="D507" s="440">
        <v>14.583333333333334</v>
      </c>
      <c r="E507" s="440">
        <v>14.166666666666668</v>
      </c>
      <c r="F507" s="440">
        <v>13.933333333333334</v>
      </c>
      <c r="G507" s="440">
        <v>13.516666666666667</v>
      </c>
      <c r="H507" s="440">
        <v>14.816666666666668</v>
      </c>
      <c r="I507" s="440">
        <v>15.233333333333336</v>
      </c>
      <c r="J507" s="440">
        <v>15.466666666666669</v>
      </c>
      <c r="K507" s="439">
        <v>15</v>
      </c>
      <c r="L507" s="439">
        <v>14.35</v>
      </c>
      <c r="M507" s="439">
        <v>1354.79511</v>
      </c>
    </row>
    <row r="508" spans="1:13">
      <c r="A508" s="245">
        <v>498</v>
      </c>
      <c r="B508" s="442" t="s">
        <v>198</v>
      </c>
      <c r="C508" s="439">
        <v>220.5</v>
      </c>
      <c r="D508" s="440">
        <v>221.96666666666667</v>
      </c>
      <c r="E508" s="440">
        <v>217.98333333333335</v>
      </c>
      <c r="F508" s="440">
        <v>215.46666666666667</v>
      </c>
      <c r="G508" s="440">
        <v>211.48333333333335</v>
      </c>
      <c r="H508" s="440">
        <v>224.48333333333335</v>
      </c>
      <c r="I508" s="440">
        <v>228.46666666666664</v>
      </c>
      <c r="J508" s="440">
        <v>230.98333333333335</v>
      </c>
      <c r="K508" s="439">
        <v>225.95</v>
      </c>
      <c r="L508" s="439">
        <v>219.45</v>
      </c>
      <c r="M508" s="439">
        <v>110.6985</v>
      </c>
    </row>
    <row r="509" spans="1:13">
      <c r="A509" s="245">
        <v>499</v>
      </c>
      <c r="B509" s="442" t="s">
        <v>530</v>
      </c>
      <c r="C509" s="439">
        <v>311.60000000000002</v>
      </c>
      <c r="D509" s="440">
        <v>313.16666666666669</v>
      </c>
      <c r="E509" s="440">
        <v>308.73333333333335</v>
      </c>
      <c r="F509" s="440">
        <v>305.86666666666667</v>
      </c>
      <c r="G509" s="440">
        <v>301.43333333333334</v>
      </c>
      <c r="H509" s="440">
        <v>316.03333333333336</v>
      </c>
      <c r="I509" s="440">
        <v>320.46666666666664</v>
      </c>
      <c r="J509" s="440">
        <v>323.33333333333337</v>
      </c>
      <c r="K509" s="439">
        <v>317.60000000000002</v>
      </c>
      <c r="L509" s="439">
        <v>310.3</v>
      </c>
      <c r="M509" s="439">
        <v>3.4232800000000001</v>
      </c>
    </row>
    <row r="510" spans="1:13">
      <c r="A510" s="245">
        <v>500</v>
      </c>
      <c r="B510" s="442" t="s">
        <v>531</v>
      </c>
      <c r="C510" s="439">
        <v>2046.95</v>
      </c>
      <c r="D510" s="440">
        <v>2057.9833333333331</v>
      </c>
      <c r="E510" s="440">
        <v>2033.0166666666664</v>
      </c>
      <c r="F510" s="440">
        <v>2019.0833333333333</v>
      </c>
      <c r="G510" s="440">
        <v>1994.1166666666666</v>
      </c>
      <c r="H510" s="440">
        <v>2071.9166666666661</v>
      </c>
      <c r="I510" s="440">
        <v>2096.8833333333323</v>
      </c>
      <c r="J510" s="440">
        <v>2110.8166666666662</v>
      </c>
      <c r="K510" s="439">
        <v>2082.9499999999998</v>
      </c>
      <c r="L510" s="439">
        <v>2044.05</v>
      </c>
      <c r="M510" s="439">
        <v>0.41023999999999999</v>
      </c>
    </row>
    <row r="511" spans="1:13">
      <c r="A511" s="245">
        <v>501</v>
      </c>
      <c r="B511" s="442" t="s">
        <v>741</v>
      </c>
      <c r="C511" s="439">
        <v>1613.2</v>
      </c>
      <c r="D511" s="440">
        <v>1603.4666666666665</v>
      </c>
      <c r="E511" s="440">
        <v>1593.7333333333329</v>
      </c>
      <c r="F511" s="440">
        <v>1574.2666666666664</v>
      </c>
      <c r="G511" s="440">
        <v>1564.5333333333328</v>
      </c>
      <c r="H511" s="440">
        <v>1622.9333333333329</v>
      </c>
      <c r="I511" s="440">
        <v>1632.6666666666665</v>
      </c>
      <c r="J511" s="440">
        <v>1652.133333333333</v>
      </c>
      <c r="K511" s="439">
        <v>1613.2</v>
      </c>
      <c r="L511" s="439">
        <v>1584</v>
      </c>
      <c r="M511" s="439">
        <v>2.5611700000000002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A10" sqref="A10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29"/>
      <c r="B5" s="529"/>
      <c r="C5" s="530"/>
      <c r="D5" s="530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532</v>
      </c>
      <c r="B7" s="531" t="s">
        <v>533</v>
      </c>
      <c r="C7" s="531"/>
      <c r="D7" s="239">
        <f>Main!B10</f>
        <v>44361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534</v>
      </c>
      <c r="B9" s="243" t="s">
        <v>535</v>
      </c>
      <c r="C9" s="243" t="s">
        <v>536</v>
      </c>
      <c r="D9" s="243" t="s">
        <v>537</v>
      </c>
      <c r="E9" s="243" t="s">
        <v>538</v>
      </c>
      <c r="F9" s="243" t="s">
        <v>539</v>
      </c>
      <c r="G9" s="243" t="s">
        <v>540</v>
      </c>
      <c r="H9" s="243" t="s">
        <v>541</v>
      </c>
    </row>
    <row r="10" spans="1:35">
      <c r="A10" s="221">
        <v>44358</v>
      </c>
      <c r="B10" s="244">
        <v>540615</v>
      </c>
      <c r="C10" s="245" t="s">
        <v>918</v>
      </c>
      <c r="D10" s="245" t="s">
        <v>919</v>
      </c>
      <c r="E10" s="469" t="s">
        <v>543</v>
      </c>
      <c r="F10" s="338">
        <v>90000</v>
      </c>
      <c r="G10" s="244">
        <v>7.85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44358</v>
      </c>
      <c r="B11" s="244">
        <v>538778</v>
      </c>
      <c r="C11" s="245" t="s">
        <v>960</v>
      </c>
      <c r="D11" s="245" t="s">
        <v>1008</v>
      </c>
      <c r="E11" s="245" t="s">
        <v>543</v>
      </c>
      <c r="F11" s="338">
        <v>50000</v>
      </c>
      <c r="G11" s="244">
        <v>40.76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44358</v>
      </c>
      <c r="B12" s="244">
        <v>511463</v>
      </c>
      <c r="C12" s="245" t="s">
        <v>961</v>
      </c>
      <c r="D12" s="245" t="s">
        <v>1009</v>
      </c>
      <c r="E12" s="469" t="s">
        <v>542</v>
      </c>
      <c r="F12" s="338">
        <v>100</v>
      </c>
      <c r="G12" s="244">
        <v>18.100000000000001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44358</v>
      </c>
      <c r="B13" s="244">
        <v>511463</v>
      </c>
      <c r="C13" s="245" t="s">
        <v>961</v>
      </c>
      <c r="D13" s="245" t="s">
        <v>1009</v>
      </c>
      <c r="E13" s="469" t="s">
        <v>543</v>
      </c>
      <c r="F13" s="338">
        <v>44301</v>
      </c>
      <c r="G13" s="244">
        <v>19.14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44358</v>
      </c>
      <c r="B14" s="244">
        <v>540697</v>
      </c>
      <c r="C14" s="245" t="s">
        <v>1010</v>
      </c>
      <c r="D14" s="245" t="s">
        <v>1011</v>
      </c>
      <c r="E14" s="245" t="s">
        <v>542</v>
      </c>
      <c r="F14" s="338">
        <v>77500</v>
      </c>
      <c r="G14" s="244">
        <v>1.95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44358</v>
      </c>
      <c r="B15" s="244">
        <v>524640</v>
      </c>
      <c r="C15" s="245" t="s">
        <v>904</v>
      </c>
      <c r="D15" s="245" t="s">
        <v>1012</v>
      </c>
      <c r="E15" s="245" t="s">
        <v>542</v>
      </c>
      <c r="F15" s="338">
        <v>100000</v>
      </c>
      <c r="G15" s="244">
        <v>53.98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44358</v>
      </c>
      <c r="B16" s="244">
        <v>524640</v>
      </c>
      <c r="C16" s="245" t="s">
        <v>904</v>
      </c>
      <c r="D16" s="245" t="s">
        <v>963</v>
      </c>
      <c r="E16" s="245" t="s">
        <v>543</v>
      </c>
      <c r="F16" s="338">
        <v>100000</v>
      </c>
      <c r="G16" s="244">
        <v>56.53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44358</v>
      </c>
      <c r="B17" s="244">
        <v>524640</v>
      </c>
      <c r="C17" s="245" t="s">
        <v>904</v>
      </c>
      <c r="D17" s="245" t="s">
        <v>1013</v>
      </c>
      <c r="E17" s="245" t="s">
        <v>542</v>
      </c>
      <c r="F17" s="338">
        <v>152309</v>
      </c>
      <c r="G17" s="244">
        <v>59.4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44358</v>
      </c>
      <c r="B18" s="244">
        <v>524640</v>
      </c>
      <c r="C18" s="245" t="s">
        <v>904</v>
      </c>
      <c r="D18" s="245" t="s">
        <v>1013</v>
      </c>
      <c r="E18" s="469" t="s">
        <v>543</v>
      </c>
      <c r="F18" s="338">
        <v>196759</v>
      </c>
      <c r="G18" s="244">
        <v>57.14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44358</v>
      </c>
      <c r="B19" s="244">
        <v>524640</v>
      </c>
      <c r="C19" s="245" t="s">
        <v>904</v>
      </c>
      <c r="D19" s="245" t="s">
        <v>1014</v>
      </c>
      <c r="E19" s="245" t="s">
        <v>542</v>
      </c>
      <c r="F19" s="338">
        <v>328302</v>
      </c>
      <c r="G19" s="244">
        <v>57.36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44358</v>
      </c>
      <c r="B20" s="244">
        <v>524640</v>
      </c>
      <c r="C20" s="245" t="s">
        <v>904</v>
      </c>
      <c r="D20" s="245" t="s">
        <v>1014</v>
      </c>
      <c r="E20" s="245" t="s">
        <v>543</v>
      </c>
      <c r="F20" s="338">
        <v>328881</v>
      </c>
      <c r="G20" s="244">
        <v>56.66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44358</v>
      </c>
      <c r="B21" s="244">
        <v>524640</v>
      </c>
      <c r="C21" s="245" t="s">
        <v>904</v>
      </c>
      <c r="D21" s="245" t="s">
        <v>1015</v>
      </c>
      <c r="E21" s="245" t="s">
        <v>543</v>
      </c>
      <c r="F21" s="338">
        <v>152581</v>
      </c>
      <c r="G21" s="244">
        <v>57.2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44358</v>
      </c>
      <c r="B22" s="244">
        <v>524640</v>
      </c>
      <c r="C22" s="245" t="s">
        <v>904</v>
      </c>
      <c r="D22" s="245" t="s">
        <v>1016</v>
      </c>
      <c r="E22" s="469" t="s">
        <v>543</v>
      </c>
      <c r="F22" s="338">
        <v>100000</v>
      </c>
      <c r="G22" s="244">
        <v>59.03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44358</v>
      </c>
      <c r="B23" s="244">
        <v>531752</v>
      </c>
      <c r="C23" s="245" t="s">
        <v>931</v>
      </c>
      <c r="D23" s="245" t="s">
        <v>843</v>
      </c>
      <c r="E23" s="245" t="s">
        <v>542</v>
      </c>
      <c r="F23" s="338">
        <v>2178057</v>
      </c>
      <c r="G23" s="244">
        <v>0.3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44358</v>
      </c>
      <c r="B24" s="244">
        <v>531752</v>
      </c>
      <c r="C24" s="245" t="s">
        <v>931</v>
      </c>
      <c r="D24" s="245" t="s">
        <v>843</v>
      </c>
      <c r="E24" s="245" t="s">
        <v>543</v>
      </c>
      <c r="F24" s="338">
        <v>7936211</v>
      </c>
      <c r="G24" s="244">
        <v>0.3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44358</v>
      </c>
      <c r="B25" s="244">
        <v>531752</v>
      </c>
      <c r="C25" s="245" t="s">
        <v>931</v>
      </c>
      <c r="D25" s="245" t="s">
        <v>962</v>
      </c>
      <c r="E25" s="469" t="s">
        <v>542</v>
      </c>
      <c r="F25" s="338">
        <v>3107157</v>
      </c>
      <c r="G25" s="244">
        <v>0.28999999999999998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44358</v>
      </c>
      <c r="B26" s="244">
        <v>531752</v>
      </c>
      <c r="C26" s="245" t="s">
        <v>931</v>
      </c>
      <c r="D26" s="245" t="s">
        <v>962</v>
      </c>
      <c r="E26" s="245" t="s">
        <v>543</v>
      </c>
      <c r="F26" s="338">
        <v>3461456</v>
      </c>
      <c r="G26" s="244">
        <v>0.3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44358</v>
      </c>
      <c r="B27" s="244">
        <v>531752</v>
      </c>
      <c r="C27" s="245" t="s">
        <v>931</v>
      </c>
      <c r="D27" s="245" t="s">
        <v>1017</v>
      </c>
      <c r="E27" s="469" t="s">
        <v>542</v>
      </c>
      <c r="F27" s="338">
        <v>10000000</v>
      </c>
      <c r="G27" s="244">
        <v>0.3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44358</v>
      </c>
      <c r="B28" s="244">
        <v>531752</v>
      </c>
      <c r="C28" s="245" t="s">
        <v>931</v>
      </c>
      <c r="D28" s="245" t="s">
        <v>1018</v>
      </c>
      <c r="E28" s="469" t="s">
        <v>543</v>
      </c>
      <c r="F28" s="338">
        <v>37000000</v>
      </c>
      <c r="G28" s="244">
        <v>0.3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44358</v>
      </c>
      <c r="B29" s="244">
        <v>539546</v>
      </c>
      <c r="C29" s="245" t="s">
        <v>1019</v>
      </c>
      <c r="D29" s="245" t="s">
        <v>1020</v>
      </c>
      <c r="E29" s="245" t="s">
        <v>542</v>
      </c>
      <c r="F29" s="338">
        <v>100000</v>
      </c>
      <c r="G29" s="244">
        <v>5.65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44358</v>
      </c>
      <c r="B30" s="244">
        <v>539546</v>
      </c>
      <c r="C30" s="245" t="s">
        <v>1019</v>
      </c>
      <c r="D30" s="245" t="s">
        <v>1021</v>
      </c>
      <c r="E30" s="469" t="s">
        <v>543</v>
      </c>
      <c r="F30" s="338">
        <v>200000</v>
      </c>
      <c r="G30" s="244">
        <v>5.65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44358</v>
      </c>
      <c r="B31" s="244">
        <v>539546</v>
      </c>
      <c r="C31" s="245" t="s">
        <v>1019</v>
      </c>
      <c r="D31" s="245" t="s">
        <v>1022</v>
      </c>
      <c r="E31" s="469" t="s">
        <v>542</v>
      </c>
      <c r="F31" s="338">
        <v>100000</v>
      </c>
      <c r="G31" s="244">
        <v>5.66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44358</v>
      </c>
      <c r="B32" s="244">
        <v>539800</v>
      </c>
      <c r="C32" s="245" t="s">
        <v>905</v>
      </c>
      <c r="D32" s="245" t="s">
        <v>906</v>
      </c>
      <c r="E32" s="245" t="s">
        <v>542</v>
      </c>
      <c r="F32" s="338">
        <v>68312</v>
      </c>
      <c r="G32" s="244">
        <v>17.04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44358</v>
      </c>
      <c r="B33" s="244">
        <v>539800</v>
      </c>
      <c r="C33" s="245" t="s">
        <v>905</v>
      </c>
      <c r="D33" s="245" t="s">
        <v>906</v>
      </c>
      <c r="E33" s="469" t="s">
        <v>543</v>
      </c>
      <c r="F33" s="338">
        <v>68312</v>
      </c>
      <c r="G33" s="244">
        <v>17.05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44358</v>
      </c>
      <c r="B34" s="244">
        <v>539800</v>
      </c>
      <c r="C34" s="245" t="s">
        <v>905</v>
      </c>
      <c r="D34" s="245" t="s">
        <v>907</v>
      </c>
      <c r="E34" s="245" t="s">
        <v>543</v>
      </c>
      <c r="F34" s="338">
        <v>150000</v>
      </c>
      <c r="G34" s="244">
        <v>17.05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44358</v>
      </c>
      <c r="B35" s="244">
        <v>535267</v>
      </c>
      <c r="C35" s="245" t="s">
        <v>1023</v>
      </c>
      <c r="D35" s="245" t="s">
        <v>1024</v>
      </c>
      <c r="E35" s="469" t="s">
        <v>542</v>
      </c>
      <c r="F35" s="338">
        <v>83460</v>
      </c>
      <c r="G35" s="244">
        <v>14.86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44358</v>
      </c>
      <c r="B36" s="244">
        <v>539197</v>
      </c>
      <c r="C36" s="245" t="s">
        <v>1025</v>
      </c>
      <c r="D36" s="245" t="s">
        <v>1026</v>
      </c>
      <c r="E36" s="245" t="s">
        <v>543</v>
      </c>
      <c r="F36" s="338">
        <v>503192</v>
      </c>
      <c r="G36" s="244">
        <v>0.79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44358</v>
      </c>
      <c r="B37" s="244">
        <v>542155</v>
      </c>
      <c r="C37" s="245" t="s">
        <v>964</v>
      </c>
      <c r="D37" s="245" t="s">
        <v>1027</v>
      </c>
      <c r="E37" s="469" t="s">
        <v>542</v>
      </c>
      <c r="F37" s="338">
        <v>60000</v>
      </c>
      <c r="G37" s="244">
        <v>3.15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44358</v>
      </c>
      <c r="B38" s="244">
        <v>542155</v>
      </c>
      <c r="C38" s="245" t="s">
        <v>964</v>
      </c>
      <c r="D38" s="245" t="s">
        <v>965</v>
      </c>
      <c r="E38" s="245" t="s">
        <v>543</v>
      </c>
      <c r="F38" s="338">
        <v>250000</v>
      </c>
      <c r="G38" s="244">
        <v>3.1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44358</v>
      </c>
      <c r="B39" s="244">
        <v>540811</v>
      </c>
      <c r="C39" s="245" t="s">
        <v>1028</v>
      </c>
      <c r="D39" s="245" t="s">
        <v>1029</v>
      </c>
      <c r="E39" s="469" t="s">
        <v>542</v>
      </c>
      <c r="F39" s="338">
        <v>50000</v>
      </c>
      <c r="G39" s="244">
        <v>12.06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44358</v>
      </c>
      <c r="B40" s="244">
        <v>540811</v>
      </c>
      <c r="C40" s="245" t="s">
        <v>1028</v>
      </c>
      <c r="D40" s="245" t="s">
        <v>1030</v>
      </c>
      <c r="E40" s="469" t="s">
        <v>542</v>
      </c>
      <c r="F40" s="338">
        <v>90000</v>
      </c>
      <c r="G40" s="244">
        <v>12.06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44358</v>
      </c>
      <c r="B41" s="244">
        <v>540811</v>
      </c>
      <c r="C41" s="245" t="s">
        <v>1028</v>
      </c>
      <c r="D41" s="245" t="s">
        <v>1031</v>
      </c>
      <c r="E41" s="245" t="s">
        <v>543</v>
      </c>
      <c r="F41" s="338">
        <v>100000</v>
      </c>
      <c r="G41" s="244">
        <v>12.06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44358</v>
      </c>
      <c r="B42" s="244">
        <v>542666</v>
      </c>
      <c r="C42" s="245" t="s">
        <v>1032</v>
      </c>
      <c r="D42" s="245" t="s">
        <v>1033</v>
      </c>
      <c r="E42" s="245" t="s">
        <v>543</v>
      </c>
      <c r="F42" s="338">
        <v>64000</v>
      </c>
      <c r="G42" s="244">
        <v>46.1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44358</v>
      </c>
      <c r="B43" s="244">
        <v>542666</v>
      </c>
      <c r="C43" s="245" t="s">
        <v>1032</v>
      </c>
      <c r="D43" s="245" t="s">
        <v>1034</v>
      </c>
      <c r="E43" s="469" t="s">
        <v>542</v>
      </c>
      <c r="F43" s="338">
        <v>96000</v>
      </c>
      <c r="G43" s="244">
        <v>46.14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44358</v>
      </c>
      <c r="B44" s="244">
        <v>540134</v>
      </c>
      <c r="C44" s="245" t="s">
        <v>1035</v>
      </c>
      <c r="D44" s="245" t="s">
        <v>1036</v>
      </c>
      <c r="E44" s="469" t="s">
        <v>543</v>
      </c>
      <c r="F44" s="338">
        <v>74777</v>
      </c>
      <c r="G44" s="244">
        <v>4.5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44358</v>
      </c>
      <c r="B45" s="244">
        <v>509051</v>
      </c>
      <c r="C45" s="245" t="s">
        <v>1037</v>
      </c>
      <c r="D45" s="245" t="s">
        <v>843</v>
      </c>
      <c r="E45" s="245" t="s">
        <v>543</v>
      </c>
      <c r="F45" s="338">
        <v>6800000</v>
      </c>
      <c r="G45" s="244">
        <v>0.86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44358</v>
      </c>
      <c r="B46" s="244">
        <v>519319</v>
      </c>
      <c r="C46" s="245" t="s">
        <v>1038</v>
      </c>
      <c r="D46" s="245" t="s">
        <v>1039</v>
      </c>
      <c r="E46" s="469" t="s">
        <v>542</v>
      </c>
      <c r="F46" s="338">
        <v>22129</v>
      </c>
      <c r="G46" s="244">
        <v>4.8499999999999996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44358</v>
      </c>
      <c r="B47" s="244">
        <v>519319</v>
      </c>
      <c r="C47" s="245" t="s">
        <v>1038</v>
      </c>
      <c r="D47" s="245" t="s">
        <v>1040</v>
      </c>
      <c r="E47" s="245" t="s">
        <v>543</v>
      </c>
      <c r="F47" s="338">
        <v>20503</v>
      </c>
      <c r="G47" s="244">
        <v>4.8099999999999996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44358</v>
      </c>
      <c r="B48" s="244">
        <v>531337</v>
      </c>
      <c r="C48" s="245" t="s">
        <v>941</v>
      </c>
      <c r="D48" s="245" t="s">
        <v>966</v>
      </c>
      <c r="E48" s="469" t="s">
        <v>542</v>
      </c>
      <c r="F48" s="338">
        <v>2237248</v>
      </c>
      <c r="G48" s="244">
        <v>10.199999999999999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44358</v>
      </c>
      <c r="B49" s="244">
        <v>531337</v>
      </c>
      <c r="C49" s="245" t="s">
        <v>941</v>
      </c>
      <c r="D49" s="245" t="s">
        <v>1041</v>
      </c>
      <c r="E49" s="469" t="s">
        <v>543</v>
      </c>
      <c r="F49" s="338">
        <v>500000</v>
      </c>
      <c r="G49" s="244">
        <v>10.199999999999999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44358</v>
      </c>
      <c r="B50" s="244">
        <v>505523</v>
      </c>
      <c r="C50" s="245" t="s">
        <v>967</v>
      </c>
      <c r="D50" s="245" t="s">
        <v>968</v>
      </c>
      <c r="E50" s="245" t="s">
        <v>543</v>
      </c>
      <c r="F50" s="338">
        <v>1600000</v>
      </c>
      <c r="G50" s="244">
        <v>0.52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44358</v>
      </c>
      <c r="B51" s="244">
        <v>505523</v>
      </c>
      <c r="C51" s="245" t="s">
        <v>967</v>
      </c>
      <c r="D51" s="245" t="s">
        <v>1042</v>
      </c>
      <c r="E51" s="245" t="s">
        <v>542</v>
      </c>
      <c r="F51" s="338">
        <v>762131</v>
      </c>
      <c r="G51" s="244">
        <v>0.51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44358</v>
      </c>
      <c r="B52" s="244">
        <v>505523</v>
      </c>
      <c r="C52" s="245" t="s">
        <v>967</v>
      </c>
      <c r="D52" s="245" t="s">
        <v>1042</v>
      </c>
      <c r="E52" s="245" t="s">
        <v>543</v>
      </c>
      <c r="F52" s="338">
        <v>231772</v>
      </c>
      <c r="G52" s="244">
        <v>0.51</v>
      </c>
      <c r="H52" s="315" t="s">
        <v>305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44358</v>
      </c>
      <c r="B53" s="244">
        <v>540809</v>
      </c>
      <c r="C53" s="245" t="s">
        <v>934</v>
      </c>
      <c r="D53" s="245" t="s">
        <v>974</v>
      </c>
      <c r="E53" s="469" t="s">
        <v>542</v>
      </c>
      <c r="F53" s="338">
        <v>72000</v>
      </c>
      <c r="G53" s="244">
        <v>5.32</v>
      </c>
      <c r="H53" s="315" t="s">
        <v>305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44358</v>
      </c>
      <c r="B54" s="244">
        <v>540809</v>
      </c>
      <c r="C54" s="245" t="s">
        <v>934</v>
      </c>
      <c r="D54" s="245" t="s">
        <v>974</v>
      </c>
      <c r="E54" s="469" t="s">
        <v>543</v>
      </c>
      <c r="F54" s="338">
        <v>24000</v>
      </c>
      <c r="G54" s="244">
        <v>5.34</v>
      </c>
      <c r="H54" s="315" t="s">
        <v>305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44358</v>
      </c>
      <c r="B55" s="244">
        <v>543194</v>
      </c>
      <c r="C55" s="245" t="s">
        <v>1043</v>
      </c>
      <c r="D55" s="245" t="s">
        <v>1044</v>
      </c>
      <c r="E55" s="245" t="s">
        <v>542</v>
      </c>
      <c r="F55" s="338">
        <v>21000</v>
      </c>
      <c r="G55" s="244">
        <v>474.75</v>
      </c>
      <c r="H55" s="315" t="s">
        <v>305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44358</v>
      </c>
      <c r="B56" s="244">
        <v>543194</v>
      </c>
      <c r="C56" s="245" t="s">
        <v>1043</v>
      </c>
      <c r="D56" s="245" t="s">
        <v>1045</v>
      </c>
      <c r="E56" s="245" t="s">
        <v>543</v>
      </c>
      <c r="F56" s="338">
        <v>15900</v>
      </c>
      <c r="G56" s="244">
        <v>475</v>
      </c>
      <c r="H56" s="315" t="s">
        <v>305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44358</v>
      </c>
      <c r="B57" s="244">
        <v>543194</v>
      </c>
      <c r="C57" s="245" t="s">
        <v>1043</v>
      </c>
      <c r="D57" s="245" t="s">
        <v>1046</v>
      </c>
      <c r="E57" s="469" t="s">
        <v>543</v>
      </c>
      <c r="F57" s="338">
        <v>4800</v>
      </c>
      <c r="G57" s="244">
        <v>475</v>
      </c>
      <c r="H57" s="315" t="s">
        <v>305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44358</v>
      </c>
      <c r="B58" s="244">
        <v>531254</v>
      </c>
      <c r="C58" s="245" t="s">
        <v>969</v>
      </c>
      <c r="D58" s="245" t="s">
        <v>971</v>
      </c>
      <c r="E58" s="245" t="s">
        <v>543</v>
      </c>
      <c r="F58" s="338">
        <v>50000</v>
      </c>
      <c r="G58" s="244">
        <v>26.13</v>
      </c>
      <c r="H58" s="315" t="s">
        <v>305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44358</v>
      </c>
      <c r="B59" s="244">
        <v>531254</v>
      </c>
      <c r="C59" s="245" t="s">
        <v>969</v>
      </c>
      <c r="D59" s="245" t="s">
        <v>970</v>
      </c>
      <c r="E59" s="245" t="s">
        <v>542</v>
      </c>
      <c r="F59" s="338">
        <v>46000</v>
      </c>
      <c r="G59" s="244">
        <v>26.11</v>
      </c>
      <c r="H59" s="315" t="s">
        <v>305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44358</v>
      </c>
      <c r="B60" s="244">
        <v>539291</v>
      </c>
      <c r="C60" s="245" t="s">
        <v>1047</v>
      </c>
      <c r="D60" s="245" t="s">
        <v>1048</v>
      </c>
      <c r="E60" s="245" t="s">
        <v>542</v>
      </c>
      <c r="F60" s="338">
        <v>15000</v>
      </c>
      <c r="G60" s="244">
        <v>18.7</v>
      </c>
      <c r="H60" s="315" t="s">
        <v>305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44358</v>
      </c>
      <c r="B61" s="244">
        <v>539291</v>
      </c>
      <c r="C61" s="245" t="s">
        <v>1047</v>
      </c>
      <c r="D61" s="245" t="s">
        <v>1048</v>
      </c>
      <c r="E61" s="245" t="s">
        <v>543</v>
      </c>
      <c r="F61" s="338">
        <v>20000</v>
      </c>
      <c r="G61" s="244">
        <v>18.7</v>
      </c>
      <c r="H61" s="315" t="s">
        <v>305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44358</v>
      </c>
      <c r="B62" s="244">
        <v>539291</v>
      </c>
      <c r="C62" s="222" t="s">
        <v>1047</v>
      </c>
      <c r="D62" s="222" t="s">
        <v>1049</v>
      </c>
      <c r="E62" s="245" t="s">
        <v>543</v>
      </c>
      <c r="F62" s="338">
        <v>25000</v>
      </c>
      <c r="G62" s="244">
        <v>18.7</v>
      </c>
      <c r="H62" s="315" t="s">
        <v>305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44358</v>
      </c>
      <c r="B63" s="244">
        <v>539469</v>
      </c>
      <c r="C63" s="245" t="s">
        <v>1050</v>
      </c>
      <c r="D63" s="245" t="s">
        <v>1051</v>
      </c>
      <c r="E63" s="245" t="s">
        <v>543</v>
      </c>
      <c r="F63" s="338">
        <v>60000</v>
      </c>
      <c r="G63" s="244">
        <v>44</v>
      </c>
      <c r="H63" s="315" t="s">
        <v>305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44358</v>
      </c>
      <c r="B64" s="244">
        <v>532911</v>
      </c>
      <c r="C64" s="245" t="s">
        <v>1052</v>
      </c>
      <c r="D64" s="245" t="s">
        <v>1053</v>
      </c>
      <c r="E64" s="245" t="s">
        <v>543</v>
      </c>
      <c r="F64" s="338">
        <v>121080</v>
      </c>
      <c r="G64" s="244">
        <v>11.1</v>
      </c>
      <c r="H64" s="315" t="s">
        <v>305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44358</v>
      </c>
      <c r="B65" s="244">
        <v>539273</v>
      </c>
      <c r="C65" s="245" t="s">
        <v>1054</v>
      </c>
      <c r="D65" s="245" t="s">
        <v>1055</v>
      </c>
      <c r="E65" s="245" t="s">
        <v>542</v>
      </c>
      <c r="F65" s="338">
        <v>12000</v>
      </c>
      <c r="G65" s="244">
        <v>28.85</v>
      </c>
      <c r="H65" s="315" t="s">
        <v>305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44358</v>
      </c>
      <c r="B66" s="244">
        <v>539273</v>
      </c>
      <c r="C66" s="245" t="s">
        <v>1054</v>
      </c>
      <c r="D66" s="245" t="s">
        <v>1056</v>
      </c>
      <c r="E66" s="245" t="s">
        <v>543</v>
      </c>
      <c r="F66" s="338">
        <v>16000</v>
      </c>
      <c r="G66" s="244">
        <v>28.75</v>
      </c>
      <c r="H66" s="315" t="s">
        <v>305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44358</v>
      </c>
      <c r="B67" s="244">
        <v>531637</v>
      </c>
      <c r="C67" s="245" t="s">
        <v>972</v>
      </c>
      <c r="D67" s="245" t="s">
        <v>1057</v>
      </c>
      <c r="E67" s="245" t="s">
        <v>543</v>
      </c>
      <c r="F67" s="338">
        <v>30000</v>
      </c>
      <c r="G67" s="244">
        <v>86.39</v>
      </c>
      <c r="H67" s="315" t="s">
        <v>305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44358</v>
      </c>
      <c r="B68" s="244">
        <v>530589</v>
      </c>
      <c r="C68" s="245" t="s">
        <v>1058</v>
      </c>
      <c r="D68" s="245" t="s">
        <v>932</v>
      </c>
      <c r="E68" s="245" t="s">
        <v>542</v>
      </c>
      <c r="F68" s="338">
        <v>57157</v>
      </c>
      <c r="G68" s="244">
        <v>115.57</v>
      </c>
      <c r="H68" s="315" t="s">
        <v>305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44358</v>
      </c>
      <c r="B69" s="244">
        <v>543285</v>
      </c>
      <c r="C69" s="245" t="s">
        <v>1059</v>
      </c>
      <c r="D69" s="245" t="s">
        <v>1060</v>
      </c>
      <c r="E69" s="245" t="s">
        <v>542</v>
      </c>
      <c r="F69" s="338">
        <v>30000</v>
      </c>
      <c r="G69" s="244">
        <v>19.25</v>
      </c>
      <c r="H69" s="315" t="s">
        <v>305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44358</v>
      </c>
      <c r="B70" s="244">
        <v>543285</v>
      </c>
      <c r="C70" s="245" t="s">
        <v>1059</v>
      </c>
      <c r="D70" s="245" t="s">
        <v>1061</v>
      </c>
      <c r="E70" s="245" t="s">
        <v>543</v>
      </c>
      <c r="F70" s="338">
        <v>30000</v>
      </c>
      <c r="G70" s="244">
        <v>19.25</v>
      </c>
      <c r="H70" s="315" t="s">
        <v>305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44358</v>
      </c>
      <c r="B71" s="244">
        <v>539673</v>
      </c>
      <c r="C71" s="245" t="s">
        <v>1062</v>
      </c>
      <c r="D71" s="245" t="s">
        <v>1063</v>
      </c>
      <c r="E71" s="245" t="s">
        <v>542</v>
      </c>
      <c r="F71" s="338">
        <v>10000</v>
      </c>
      <c r="G71" s="244">
        <v>8.08</v>
      </c>
      <c r="H71" s="315" t="s">
        <v>305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44358</v>
      </c>
      <c r="B72" s="244">
        <v>539673</v>
      </c>
      <c r="C72" s="245" t="s">
        <v>1062</v>
      </c>
      <c r="D72" s="245" t="s">
        <v>1064</v>
      </c>
      <c r="E72" s="245" t="s">
        <v>543</v>
      </c>
      <c r="F72" s="338">
        <v>13611</v>
      </c>
      <c r="G72" s="244">
        <v>8.0500000000000007</v>
      </c>
      <c r="H72" s="315" t="s">
        <v>305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44358</v>
      </c>
      <c r="B73" s="244">
        <v>500111</v>
      </c>
      <c r="C73" s="245" t="s">
        <v>1065</v>
      </c>
      <c r="D73" s="245" t="s">
        <v>1066</v>
      </c>
      <c r="E73" s="245" t="s">
        <v>543</v>
      </c>
      <c r="F73" s="338">
        <v>1500000</v>
      </c>
      <c r="G73" s="244">
        <v>20.53</v>
      </c>
      <c r="H73" s="315" t="s">
        <v>305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44358</v>
      </c>
      <c r="B74" s="244">
        <v>500111</v>
      </c>
      <c r="C74" s="245" t="s">
        <v>1065</v>
      </c>
      <c r="D74" s="245" t="s">
        <v>843</v>
      </c>
      <c r="E74" s="245" t="s">
        <v>542</v>
      </c>
      <c r="F74" s="338">
        <v>2159957</v>
      </c>
      <c r="G74" s="244">
        <v>20.47</v>
      </c>
      <c r="H74" s="315" t="s">
        <v>305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44358</v>
      </c>
      <c r="B75" s="244">
        <v>500111</v>
      </c>
      <c r="C75" s="245" t="s">
        <v>1065</v>
      </c>
      <c r="D75" s="245" t="s">
        <v>843</v>
      </c>
      <c r="E75" s="245" t="s">
        <v>543</v>
      </c>
      <c r="F75" s="338">
        <v>2387826</v>
      </c>
      <c r="G75" s="244">
        <v>20.53</v>
      </c>
      <c r="H75" s="315" t="s">
        <v>305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44358</v>
      </c>
      <c r="B76" s="244">
        <v>539760</v>
      </c>
      <c r="C76" s="245" t="s">
        <v>1067</v>
      </c>
      <c r="D76" s="245" t="s">
        <v>1068</v>
      </c>
      <c r="E76" s="245" t="s">
        <v>543</v>
      </c>
      <c r="F76" s="338">
        <v>60000</v>
      </c>
      <c r="G76" s="244">
        <v>43.5</v>
      </c>
      <c r="H76" s="315" t="s">
        <v>305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44358</v>
      </c>
      <c r="B77" s="244">
        <v>539760</v>
      </c>
      <c r="C77" s="245" t="s">
        <v>1067</v>
      </c>
      <c r="D77" s="245" t="s">
        <v>1069</v>
      </c>
      <c r="E77" s="245" t="s">
        <v>543</v>
      </c>
      <c r="F77" s="338">
        <v>63000</v>
      </c>
      <c r="G77" s="244">
        <v>43.5</v>
      </c>
      <c r="H77" s="315" t="s">
        <v>305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44358</v>
      </c>
      <c r="B78" s="244">
        <v>539760</v>
      </c>
      <c r="C78" s="245" t="s">
        <v>1067</v>
      </c>
      <c r="D78" s="245" t="s">
        <v>1070</v>
      </c>
      <c r="E78" s="245" t="s">
        <v>542</v>
      </c>
      <c r="F78" s="338">
        <v>54000</v>
      </c>
      <c r="G78" s="244">
        <v>43.5</v>
      </c>
      <c r="H78" s="315" t="s">
        <v>305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44358</v>
      </c>
      <c r="B79" s="244">
        <v>539760</v>
      </c>
      <c r="C79" s="245" t="s">
        <v>1067</v>
      </c>
      <c r="D79" s="245" t="s">
        <v>1071</v>
      </c>
      <c r="E79" s="245" t="s">
        <v>542</v>
      </c>
      <c r="F79" s="338">
        <v>84000</v>
      </c>
      <c r="G79" s="244">
        <v>43.5</v>
      </c>
      <c r="H79" s="315" t="s">
        <v>305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44358</v>
      </c>
      <c r="B80" s="244">
        <v>539526</v>
      </c>
      <c r="C80" s="245" t="s">
        <v>1072</v>
      </c>
      <c r="D80" s="245" t="s">
        <v>1073</v>
      </c>
      <c r="E80" s="245" t="s">
        <v>543</v>
      </c>
      <c r="F80" s="338">
        <v>1717063</v>
      </c>
      <c r="G80" s="244">
        <v>0.73</v>
      </c>
      <c r="H80" s="315" t="s">
        <v>305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44358</v>
      </c>
      <c r="B81" s="244">
        <v>539222</v>
      </c>
      <c r="C81" s="245" t="s">
        <v>908</v>
      </c>
      <c r="D81" s="245" t="s">
        <v>974</v>
      </c>
      <c r="E81" s="245" t="s">
        <v>543</v>
      </c>
      <c r="F81" s="338">
        <v>40000</v>
      </c>
      <c r="G81" s="244">
        <v>11.05</v>
      </c>
      <c r="H81" s="315" t="s">
        <v>305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44358</v>
      </c>
      <c r="B82" s="244">
        <v>539222</v>
      </c>
      <c r="C82" s="245" t="s">
        <v>908</v>
      </c>
      <c r="D82" s="245" t="s">
        <v>975</v>
      </c>
      <c r="E82" s="245" t="s">
        <v>542</v>
      </c>
      <c r="F82" s="338">
        <v>35000</v>
      </c>
      <c r="G82" s="244">
        <v>11.4</v>
      </c>
      <c r="H82" s="315" t="s">
        <v>305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44358</v>
      </c>
      <c r="B83" s="244">
        <v>539222</v>
      </c>
      <c r="C83" s="245" t="s">
        <v>908</v>
      </c>
      <c r="D83" s="245" t="s">
        <v>973</v>
      </c>
      <c r="E83" s="245" t="s">
        <v>542</v>
      </c>
      <c r="F83" s="338">
        <v>40000</v>
      </c>
      <c r="G83" s="244">
        <v>11.34</v>
      </c>
      <c r="H83" s="315" t="s">
        <v>305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44358</v>
      </c>
      <c r="B84" s="244">
        <v>539222</v>
      </c>
      <c r="C84" s="245" t="s">
        <v>908</v>
      </c>
      <c r="D84" s="245" t="s">
        <v>973</v>
      </c>
      <c r="E84" s="245" t="s">
        <v>543</v>
      </c>
      <c r="F84" s="338">
        <v>40000</v>
      </c>
      <c r="G84" s="244">
        <v>11.48</v>
      </c>
      <c r="H84" s="315" t="s">
        <v>305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44358</v>
      </c>
      <c r="B85" s="244" t="s">
        <v>1074</v>
      </c>
      <c r="C85" s="245" t="s">
        <v>1075</v>
      </c>
      <c r="D85" s="245" t="s">
        <v>1076</v>
      </c>
      <c r="E85" s="245" t="s">
        <v>542</v>
      </c>
      <c r="F85" s="338">
        <v>700000</v>
      </c>
      <c r="G85" s="244">
        <v>1194.9100000000001</v>
      </c>
      <c r="H85" s="315" t="s">
        <v>836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44358</v>
      </c>
      <c r="B86" s="244" t="s">
        <v>1074</v>
      </c>
      <c r="C86" s="245" t="s">
        <v>1075</v>
      </c>
      <c r="D86" s="245" t="s">
        <v>847</v>
      </c>
      <c r="E86" s="245" t="s">
        <v>542</v>
      </c>
      <c r="F86" s="338">
        <v>80261</v>
      </c>
      <c r="G86" s="244">
        <v>1197.24</v>
      </c>
      <c r="H86" s="315" t="s">
        <v>836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44358</v>
      </c>
      <c r="B87" s="244" t="s">
        <v>1077</v>
      </c>
      <c r="C87" s="245" t="s">
        <v>1078</v>
      </c>
      <c r="D87" s="245" t="s">
        <v>847</v>
      </c>
      <c r="E87" s="245" t="s">
        <v>542</v>
      </c>
      <c r="F87" s="338">
        <v>217230</v>
      </c>
      <c r="G87" s="244">
        <v>181.48</v>
      </c>
      <c r="H87" s="315" t="s">
        <v>836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44358</v>
      </c>
      <c r="B88" s="244" t="s">
        <v>977</v>
      </c>
      <c r="C88" s="245" t="s">
        <v>978</v>
      </c>
      <c r="D88" s="245" t="s">
        <v>1079</v>
      </c>
      <c r="E88" s="245" t="s">
        <v>542</v>
      </c>
      <c r="F88" s="338">
        <v>72756</v>
      </c>
      <c r="G88" s="244">
        <v>130.49</v>
      </c>
      <c r="H88" s="315" t="s">
        <v>836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44358</v>
      </c>
      <c r="B89" s="244" t="s">
        <v>1080</v>
      </c>
      <c r="C89" s="245" t="s">
        <v>1081</v>
      </c>
      <c r="D89" s="245" t="s">
        <v>843</v>
      </c>
      <c r="E89" s="245" t="s">
        <v>542</v>
      </c>
      <c r="F89" s="338">
        <v>2850219</v>
      </c>
      <c r="G89" s="244">
        <v>13.47</v>
      </c>
      <c r="H89" s="315" t="s">
        <v>836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44358</v>
      </c>
      <c r="B90" s="244" t="s">
        <v>936</v>
      </c>
      <c r="C90" s="245" t="s">
        <v>937</v>
      </c>
      <c r="D90" s="245" t="s">
        <v>847</v>
      </c>
      <c r="E90" s="245" t="s">
        <v>542</v>
      </c>
      <c r="F90" s="338">
        <v>281227</v>
      </c>
      <c r="G90" s="244">
        <v>444.12</v>
      </c>
      <c r="H90" s="315" t="s">
        <v>836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44358</v>
      </c>
      <c r="B91" s="244" t="s">
        <v>936</v>
      </c>
      <c r="C91" s="245" t="s">
        <v>937</v>
      </c>
      <c r="D91" s="245" t="s">
        <v>976</v>
      </c>
      <c r="E91" s="245" t="s">
        <v>542</v>
      </c>
      <c r="F91" s="338">
        <v>198719</v>
      </c>
      <c r="G91" s="244">
        <v>443.54</v>
      </c>
      <c r="H91" s="315" t="s">
        <v>836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44358</v>
      </c>
      <c r="B92" s="244" t="s">
        <v>1082</v>
      </c>
      <c r="C92" s="245" t="s">
        <v>1083</v>
      </c>
      <c r="D92" s="245" t="s">
        <v>847</v>
      </c>
      <c r="E92" s="245" t="s">
        <v>542</v>
      </c>
      <c r="F92" s="338">
        <v>53581</v>
      </c>
      <c r="G92" s="244">
        <v>110.86</v>
      </c>
      <c r="H92" s="315" t="s">
        <v>836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44358</v>
      </c>
      <c r="B93" s="244" t="s">
        <v>1084</v>
      </c>
      <c r="C93" s="245" t="s">
        <v>1085</v>
      </c>
      <c r="D93" s="245" t="s">
        <v>847</v>
      </c>
      <c r="E93" s="245" t="s">
        <v>542</v>
      </c>
      <c r="F93" s="338">
        <v>152083</v>
      </c>
      <c r="G93" s="244">
        <v>85.64</v>
      </c>
      <c r="H93" s="315" t="s">
        <v>836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44358</v>
      </c>
      <c r="B94" s="244" t="s">
        <v>318</v>
      </c>
      <c r="C94" s="245" t="s">
        <v>1086</v>
      </c>
      <c r="D94" s="245" t="s">
        <v>847</v>
      </c>
      <c r="E94" s="245" t="s">
        <v>542</v>
      </c>
      <c r="F94" s="338">
        <v>1782164</v>
      </c>
      <c r="G94" s="244">
        <v>90.84</v>
      </c>
      <c r="H94" s="315" t="s">
        <v>836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44358</v>
      </c>
      <c r="B95" s="244" t="s">
        <v>933</v>
      </c>
      <c r="C95" s="245" t="s">
        <v>1087</v>
      </c>
      <c r="D95" s="245" t="s">
        <v>1088</v>
      </c>
      <c r="E95" s="245" t="s">
        <v>542</v>
      </c>
      <c r="F95" s="338">
        <v>124653</v>
      </c>
      <c r="G95" s="244">
        <v>16.420000000000002</v>
      </c>
      <c r="H95" s="315" t="s">
        <v>836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44358</v>
      </c>
      <c r="B96" s="244" t="s">
        <v>1089</v>
      </c>
      <c r="C96" s="245" t="s">
        <v>1090</v>
      </c>
      <c r="D96" s="245" t="s">
        <v>1091</v>
      </c>
      <c r="E96" s="245" t="s">
        <v>542</v>
      </c>
      <c r="F96" s="338">
        <v>12000</v>
      </c>
      <c r="G96" s="244">
        <v>82.45</v>
      </c>
      <c r="H96" s="315" t="s">
        <v>836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44358</v>
      </c>
      <c r="B97" s="244" t="s">
        <v>1092</v>
      </c>
      <c r="C97" s="245" t="s">
        <v>1093</v>
      </c>
      <c r="D97" s="245" t="s">
        <v>847</v>
      </c>
      <c r="E97" s="245" t="s">
        <v>542</v>
      </c>
      <c r="F97" s="338">
        <v>70338</v>
      </c>
      <c r="G97" s="244">
        <v>560.01</v>
      </c>
      <c r="H97" s="315" t="s">
        <v>836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44358</v>
      </c>
      <c r="B98" s="244" t="s">
        <v>979</v>
      </c>
      <c r="C98" s="245" t="s">
        <v>980</v>
      </c>
      <c r="D98" s="245" t="s">
        <v>847</v>
      </c>
      <c r="E98" s="245" t="s">
        <v>542</v>
      </c>
      <c r="F98" s="338">
        <v>222262</v>
      </c>
      <c r="G98" s="244">
        <v>121.04</v>
      </c>
      <c r="H98" s="315" t="s">
        <v>836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44358</v>
      </c>
      <c r="B99" s="244" t="s">
        <v>239</v>
      </c>
      <c r="C99" s="245" t="s">
        <v>1094</v>
      </c>
      <c r="D99" s="245" t="s">
        <v>1095</v>
      </c>
      <c r="E99" s="245" t="s">
        <v>542</v>
      </c>
      <c r="F99" s="338">
        <v>12809335</v>
      </c>
      <c r="G99" s="244">
        <v>9.4</v>
      </c>
      <c r="H99" s="315" t="s">
        <v>836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44358</v>
      </c>
      <c r="B100" s="244" t="s">
        <v>1096</v>
      </c>
      <c r="C100" s="245" t="s">
        <v>1097</v>
      </c>
      <c r="D100" s="245" t="s">
        <v>1098</v>
      </c>
      <c r="E100" s="245" t="s">
        <v>542</v>
      </c>
      <c r="F100" s="338">
        <v>180210</v>
      </c>
      <c r="G100" s="244">
        <v>383.66</v>
      </c>
      <c r="H100" s="315" t="s">
        <v>836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44358</v>
      </c>
      <c r="B101" s="244" t="s">
        <v>1099</v>
      </c>
      <c r="C101" s="245" t="s">
        <v>1100</v>
      </c>
      <c r="D101" s="245" t="s">
        <v>939</v>
      </c>
      <c r="E101" s="245" t="s">
        <v>542</v>
      </c>
      <c r="F101" s="338">
        <v>144379</v>
      </c>
      <c r="G101" s="244">
        <v>218.26</v>
      </c>
      <c r="H101" s="315" t="s">
        <v>836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44358</v>
      </c>
      <c r="B102" s="244" t="s">
        <v>115</v>
      </c>
      <c r="C102" s="245" t="s">
        <v>940</v>
      </c>
      <c r="D102" s="245" t="s">
        <v>1101</v>
      </c>
      <c r="E102" s="245" t="s">
        <v>542</v>
      </c>
      <c r="F102" s="338">
        <v>2550957</v>
      </c>
      <c r="G102" s="244">
        <v>287.83999999999997</v>
      </c>
      <c r="H102" s="315" t="s">
        <v>836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44358</v>
      </c>
      <c r="B103" s="244" t="s">
        <v>115</v>
      </c>
      <c r="C103" s="245" t="s">
        <v>940</v>
      </c>
      <c r="D103" s="245" t="s">
        <v>938</v>
      </c>
      <c r="E103" s="245" t="s">
        <v>542</v>
      </c>
      <c r="F103" s="338">
        <v>3427099</v>
      </c>
      <c r="G103" s="244">
        <v>287.83999999999997</v>
      </c>
      <c r="H103" s="315" t="s">
        <v>836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44358</v>
      </c>
      <c r="B104" s="244" t="s">
        <v>1102</v>
      </c>
      <c r="C104" s="245" t="s">
        <v>1103</v>
      </c>
      <c r="D104" s="245" t="s">
        <v>847</v>
      </c>
      <c r="E104" s="245" t="s">
        <v>542</v>
      </c>
      <c r="F104" s="338">
        <v>454997</v>
      </c>
      <c r="G104" s="244">
        <v>114.71</v>
      </c>
      <c r="H104" s="315" t="s">
        <v>836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44358</v>
      </c>
      <c r="B105" s="244" t="s">
        <v>1104</v>
      </c>
      <c r="C105" s="245" t="s">
        <v>1105</v>
      </c>
      <c r="D105" s="245" t="s">
        <v>1106</v>
      </c>
      <c r="E105" s="245" t="s">
        <v>542</v>
      </c>
      <c r="F105" s="338">
        <v>195000</v>
      </c>
      <c r="G105" s="244">
        <v>19.899999999999999</v>
      </c>
      <c r="H105" s="315" t="s">
        <v>836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44358</v>
      </c>
      <c r="B106" s="244" t="s">
        <v>1107</v>
      </c>
      <c r="C106" s="245" t="s">
        <v>1108</v>
      </c>
      <c r="D106" s="245" t="s">
        <v>920</v>
      </c>
      <c r="E106" s="245" t="s">
        <v>542</v>
      </c>
      <c r="F106" s="338">
        <v>42148207</v>
      </c>
      <c r="G106" s="244">
        <v>4.8</v>
      </c>
      <c r="H106" s="315" t="s">
        <v>836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44358</v>
      </c>
      <c r="B107" s="244" t="s">
        <v>941</v>
      </c>
      <c r="C107" s="245" t="s">
        <v>942</v>
      </c>
      <c r="D107" s="245" t="s">
        <v>843</v>
      </c>
      <c r="E107" s="245" t="s">
        <v>542</v>
      </c>
      <c r="F107" s="338">
        <v>575489</v>
      </c>
      <c r="G107" s="244">
        <v>9.9700000000000006</v>
      </c>
      <c r="H107" s="315" t="s">
        <v>836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44358</v>
      </c>
      <c r="B108" s="244" t="s">
        <v>996</v>
      </c>
      <c r="C108" s="245" t="s">
        <v>997</v>
      </c>
      <c r="D108" s="245" t="s">
        <v>1109</v>
      </c>
      <c r="E108" s="245" t="s">
        <v>542</v>
      </c>
      <c r="F108" s="338">
        <v>49025</v>
      </c>
      <c r="G108" s="244">
        <v>290.22000000000003</v>
      </c>
      <c r="H108" s="315" t="s">
        <v>836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44358</v>
      </c>
      <c r="B109" s="244" t="s">
        <v>996</v>
      </c>
      <c r="C109" s="245" t="s">
        <v>997</v>
      </c>
      <c r="D109" s="245" t="s">
        <v>871</v>
      </c>
      <c r="E109" s="245" t="s">
        <v>542</v>
      </c>
      <c r="F109" s="338">
        <v>66156</v>
      </c>
      <c r="G109" s="244">
        <v>303.01</v>
      </c>
      <c r="H109" s="315" t="s">
        <v>836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44358</v>
      </c>
      <c r="B110" s="244" t="s">
        <v>996</v>
      </c>
      <c r="C110" s="245" t="s">
        <v>997</v>
      </c>
      <c r="D110" s="245" t="s">
        <v>1110</v>
      </c>
      <c r="E110" s="245" t="s">
        <v>542</v>
      </c>
      <c r="F110" s="338">
        <v>101552</v>
      </c>
      <c r="G110" s="244">
        <v>288.98</v>
      </c>
      <c r="H110" s="315" t="s">
        <v>836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A111" s="221">
        <v>44358</v>
      </c>
      <c r="B111" s="244" t="s">
        <v>996</v>
      </c>
      <c r="C111" s="245" t="s">
        <v>997</v>
      </c>
      <c r="D111" s="245" t="s">
        <v>1111</v>
      </c>
      <c r="E111" s="245" t="s">
        <v>542</v>
      </c>
      <c r="F111" s="338">
        <v>60000</v>
      </c>
      <c r="G111" s="244">
        <v>293.51</v>
      </c>
      <c r="H111" s="315" t="s">
        <v>836</v>
      </c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A112" s="221">
        <v>44358</v>
      </c>
      <c r="B112" s="244" t="s">
        <v>996</v>
      </c>
      <c r="C112" s="245" t="s">
        <v>997</v>
      </c>
      <c r="D112" s="245" t="s">
        <v>847</v>
      </c>
      <c r="E112" s="245" t="s">
        <v>542</v>
      </c>
      <c r="F112" s="338">
        <v>51867</v>
      </c>
      <c r="G112" s="244">
        <v>296.60000000000002</v>
      </c>
      <c r="H112" s="315" t="s">
        <v>836</v>
      </c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1:35">
      <c r="A113" s="221">
        <v>44358</v>
      </c>
      <c r="B113" s="244" t="s">
        <v>981</v>
      </c>
      <c r="C113" s="245" t="s">
        <v>982</v>
      </c>
      <c r="D113" s="245" t="s">
        <v>983</v>
      </c>
      <c r="E113" s="245" t="s">
        <v>542</v>
      </c>
      <c r="F113" s="338">
        <v>100000</v>
      </c>
      <c r="G113" s="244">
        <v>87.5</v>
      </c>
      <c r="H113" s="315" t="s">
        <v>836</v>
      </c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1:35">
      <c r="A114" s="221">
        <v>44358</v>
      </c>
      <c r="B114" s="244" t="s">
        <v>981</v>
      </c>
      <c r="C114" s="245" t="s">
        <v>982</v>
      </c>
      <c r="D114" s="245" t="s">
        <v>1112</v>
      </c>
      <c r="E114" s="245" t="s">
        <v>542</v>
      </c>
      <c r="F114" s="338">
        <v>60000</v>
      </c>
      <c r="G114" s="244">
        <v>88</v>
      </c>
      <c r="H114" s="315" t="s">
        <v>836</v>
      </c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1:35">
      <c r="A115" s="221">
        <v>44358</v>
      </c>
      <c r="B115" s="244" t="s">
        <v>981</v>
      </c>
      <c r="C115" s="245" t="s">
        <v>982</v>
      </c>
      <c r="D115" s="245" t="s">
        <v>847</v>
      </c>
      <c r="E115" s="245" t="s">
        <v>542</v>
      </c>
      <c r="F115" s="338">
        <v>495776</v>
      </c>
      <c r="G115" s="244">
        <v>89.12</v>
      </c>
      <c r="H115" s="315" t="s">
        <v>836</v>
      </c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1:35">
      <c r="A116" s="221">
        <v>44358</v>
      </c>
      <c r="B116" s="244" t="s">
        <v>943</v>
      </c>
      <c r="C116" s="245" t="s">
        <v>944</v>
      </c>
      <c r="D116" s="245" t="s">
        <v>921</v>
      </c>
      <c r="E116" s="245" t="s">
        <v>542</v>
      </c>
      <c r="F116" s="338">
        <v>501211</v>
      </c>
      <c r="G116" s="244">
        <v>36.9</v>
      </c>
      <c r="H116" s="315" t="s">
        <v>836</v>
      </c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1:35">
      <c r="A117" s="221">
        <v>44358</v>
      </c>
      <c r="B117" s="244" t="s">
        <v>943</v>
      </c>
      <c r="C117" s="245" t="s">
        <v>944</v>
      </c>
      <c r="D117" s="245" t="s">
        <v>843</v>
      </c>
      <c r="E117" s="245" t="s">
        <v>542</v>
      </c>
      <c r="F117" s="338">
        <v>828314</v>
      </c>
      <c r="G117" s="244">
        <v>36.89</v>
      </c>
      <c r="H117" s="315" t="s">
        <v>836</v>
      </c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1:35">
      <c r="A118" s="221">
        <v>44358</v>
      </c>
      <c r="B118" s="244" t="s">
        <v>1113</v>
      </c>
      <c r="C118" s="245" t="s">
        <v>1114</v>
      </c>
      <c r="D118" s="245" t="s">
        <v>935</v>
      </c>
      <c r="E118" s="245" t="s">
        <v>542</v>
      </c>
      <c r="F118" s="338">
        <v>242481</v>
      </c>
      <c r="G118" s="244">
        <v>398.34</v>
      </c>
      <c r="H118" s="315" t="s">
        <v>836</v>
      </c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1:35">
      <c r="A119" s="221">
        <v>44358</v>
      </c>
      <c r="B119" s="244" t="s">
        <v>1115</v>
      </c>
      <c r="C119" s="245" t="s">
        <v>1116</v>
      </c>
      <c r="D119" s="245" t="s">
        <v>1117</v>
      </c>
      <c r="E119" s="245" t="s">
        <v>542</v>
      </c>
      <c r="F119" s="338">
        <v>1158898</v>
      </c>
      <c r="G119" s="244">
        <v>1.5</v>
      </c>
      <c r="H119" s="315" t="s">
        <v>836</v>
      </c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1:35">
      <c r="A120" s="221">
        <v>44358</v>
      </c>
      <c r="B120" s="244" t="s">
        <v>149</v>
      </c>
      <c r="C120" s="245" t="s">
        <v>1118</v>
      </c>
      <c r="D120" s="245" t="s">
        <v>847</v>
      </c>
      <c r="E120" s="245" t="s">
        <v>542</v>
      </c>
      <c r="F120" s="338">
        <v>9087931</v>
      </c>
      <c r="G120" s="244">
        <v>53.06</v>
      </c>
      <c r="H120" s="315" t="s">
        <v>836</v>
      </c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1:35">
      <c r="A121" s="221">
        <v>44358</v>
      </c>
      <c r="B121" s="244" t="s">
        <v>1119</v>
      </c>
      <c r="C121" s="245" t="s">
        <v>1120</v>
      </c>
      <c r="D121" s="245" t="s">
        <v>1121</v>
      </c>
      <c r="E121" s="245" t="s">
        <v>542</v>
      </c>
      <c r="F121" s="338">
        <v>225106</v>
      </c>
      <c r="G121" s="244">
        <v>21.08</v>
      </c>
      <c r="H121" s="315" t="s">
        <v>836</v>
      </c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5">
      <c r="A122" s="221">
        <v>44358</v>
      </c>
      <c r="B122" s="244" t="s">
        <v>945</v>
      </c>
      <c r="C122" s="245" t="s">
        <v>946</v>
      </c>
      <c r="D122" s="245" t="s">
        <v>871</v>
      </c>
      <c r="E122" s="245" t="s">
        <v>542</v>
      </c>
      <c r="F122" s="338">
        <v>1206700</v>
      </c>
      <c r="G122" s="244">
        <v>10.68</v>
      </c>
      <c r="H122" s="315" t="s">
        <v>836</v>
      </c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1:35">
      <c r="A123" s="221">
        <v>44358</v>
      </c>
      <c r="B123" s="244" t="s">
        <v>1065</v>
      </c>
      <c r="C123" s="245" t="s">
        <v>1122</v>
      </c>
      <c r="D123" s="245" t="s">
        <v>1123</v>
      </c>
      <c r="E123" s="245" t="s">
        <v>542</v>
      </c>
      <c r="F123" s="338">
        <v>780003</v>
      </c>
      <c r="G123" s="244">
        <v>20.350000000000001</v>
      </c>
      <c r="H123" s="315" t="s">
        <v>836</v>
      </c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1:35">
      <c r="A124" s="221">
        <v>44358</v>
      </c>
      <c r="B124" s="244" t="s">
        <v>1065</v>
      </c>
      <c r="C124" s="245" t="s">
        <v>1122</v>
      </c>
      <c r="D124" s="245" t="s">
        <v>947</v>
      </c>
      <c r="E124" s="245" t="s">
        <v>542</v>
      </c>
      <c r="F124" s="338">
        <v>623381</v>
      </c>
      <c r="G124" s="244">
        <v>20.34</v>
      </c>
      <c r="H124" s="315" t="s">
        <v>836</v>
      </c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1:35">
      <c r="A125" s="221">
        <v>44358</v>
      </c>
      <c r="B125" s="244" t="s">
        <v>1065</v>
      </c>
      <c r="C125" s="245" t="s">
        <v>1122</v>
      </c>
      <c r="D125" s="245" t="s">
        <v>1066</v>
      </c>
      <c r="E125" s="245" t="s">
        <v>542</v>
      </c>
      <c r="F125" s="338">
        <v>1500000</v>
      </c>
      <c r="G125" s="244">
        <v>20.350000000000001</v>
      </c>
      <c r="H125" s="315" t="s">
        <v>836</v>
      </c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1:35">
      <c r="A126" s="221">
        <v>44358</v>
      </c>
      <c r="B126" s="244" t="s">
        <v>1065</v>
      </c>
      <c r="C126" s="245" t="s">
        <v>1122</v>
      </c>
      <c r="D126" s="245" t="s">
        <v>843</v>
      </c>
      <c r="E126" s="245" t="s">
        <v>542</v>
      </c>
      <c r="F126" s="338">
        <v>3243696</v>
      </c>
      <c r="G126" s="244">
        <v>20.25</v>
      </c>
      <c r="H126" s="315" t="s">
        <v>836</v>
      </c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1:35">
      <c r="A127" s="221">
        <v>44358</v>
      </c>
      <c r="B127" s="244" t="s">
        <v>985</v>
      </c>
      <c r="C127" s="245" t="s">
        <v>986</v>
      </c>
      <c r="D127" s="245" t="s">
        <v>992</v>
      </c>
      <c r="E127" s="245" t="s">
        <v>542</v>
      </c>
      <c r="F127" s="338">
        <v>78405</v>
      </c>
      <c r="G127" s="244">
        <v>573.98</v>
      </c>
      <c r="H127" s="315" t="s">
        <v>836</v>
      </c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1:35">
      <c r="A128" s="221">
        <v>44358</v>
      </c>
      <c r="B128" s="244" t="s">
        <v>985</v>
      </c>
      <c r="C128" s="245" t="s">
        <v>986</v>
      </c>
      <c r="D128" s="245" t="s">
        <v>1124</v>
      </c>
      <c r="E128" s="245" t="s">
        <v>542</v>
      </c>
      <c r="F128" s="338">
        <v>82517</v>
      </c>
      <c r="G128" s="244">
        <v>563.72</v>
      </c>
      <c r="H128" s="315" t="s">
        <v>836</v>
      </c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1:35">
      <c r="A129" s="221">
        <v>44358</v>
      </c>
      <c r="B129" s="244" t="s">
        <v>985</v>
      </c>
      <c r="C129" s="245" t="s">
        <v>986</v>
      </c>
      <c r="D129" s="245" t="s">
        <v>976</v>
      </c>
      <c r="E129" s="245" t="s">
        <v>542</v>
      </c>
      <c r="F129" s="338">
        <v>172726</v>
      </c>
      <c r="G129" s="244">
        <v>566.1</v>
      </c>
      <c r="H129" s="315" t="s">
        <v>836</v>
      </c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1:35">
      <c r="A130" s="221">
        <v>44358</v>
      </c>
      <c r="B130" s="244" t="s">
        <v>985</v>
      </c>
      <c r="C130" s="245" t="s">
        <v>986</v>
      </c>
      <c r="D130" s="245" t="s">
        <v>847</v>
      </c>
      <c r="E130" s="245" t="s">
        <v>542</v>
      </c>
      <c r="F130" s="338">
        <v>236420</v>
      </c>
      <c r="G130" s="244">
        <v>566.24</v>
      </c>
      <c r="H130" s="315" t="s">
        <v>836</v>
      </c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1:35">
      <c r="A131" s="221">
        <v>44358</v>
      </c>
      <c r="B131" s="244" t="s">
        <v>1125</v>
      </c>
      <c r="C131" s="245" t="s">
        <v>1126</v>
      </c>
      <c r="D131" s="245" t="s">
        <v>847</v>
      </c>
      <c r="E131" s="245" t="s">
        <v>542</v>
      </c>
      <c r="F131" s="338">
        <v>196684</v>
      </c>
      <c r="G131" s="244">
        <v>40.89</v>
      </c>
      <c r="H131" s="315" t="s">
        <v>836</v>
      </c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1:35">
      <c r="A132" s="221">
        <v>44358</v>
      </c>
      <c r="B132" s="244" t="s">
        <v>1125</v>
      </c>
      <c r="C132" s="245" t="s">
        <v>1126</v>
      </c>
      <c r="D132" s="245" t="s">
        <v>1127</v>
      </c>
      <c r="E132" s="245" t="s">
        <v>542</v>
      </c>
      <c r="F132" s="338">
        <v>130046</v>
      </c>
      <c r="G132" s="244">
        <v>45.13</v>
      </c>
      <c r="H132" s="315" t="s">
        <v>836</v>
      </c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1:35">
      <c r="A133" s="221">
        <v>44358</v>
      </c>
      <c r="B133" s="244" t="s">
        <v>1128</v>
      </c>
      <c r="C133" s="245" t="s">
        <v>1129</v>
      </c>
      <c r="D133" s="245" t="s">
        <v>847</v>
      </c>
      <c r="E133" s="245" t="s">
        <v>542</v>
      </c>
      <c r="F133" s="338">
        <v>104321</v>
      </c>
      <c r="G133" s="244">
        <v>168.42</v>
      </c>
      <c r="H133" s="315" t="s">
        <v>836</v>
      </c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1:35">
      <c r="A134" s="221">
        <v>44358</v>
      </c>
      <c r="B134" s="244" t="s">
        <v>1130</v>
      </c>
      <c r="C134" s="245" t="s">
        <v>1131</v>
      </c>
      <c r="D134" s="245" t="s">
        <v>1132</v>
      </c>
      <c r="E134" s="245" t="s">
        <v>542</v>
      </c>
      <c r="F134" s="338">
        <v>7000000</v>
      </c>
      <c r="G134" s="244">
        <v>1.08</v>
      </c>
      <c r="H134" s="315" t="s">
        <v>836</v>
      </c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1:35">
      <c r="A135" s="221">
        <v>44358</v>
      </c>
      <c r="B135" s="244" t="s">
        <v>1133</v>
      </c>
      <c r="C135" s="245" t="s">
        <v>1134</v>
      </c>
      <c r="D135" s="245" t="s">
        <v>947</v>
      </c>
      <c r="E135" s="245" t="s">
        <v>542</v>
      </c>
      <c r="F135" s="338">
        <v>3226261</v>
      </c>
      <c r="G135" s="244">
        <v>5.24</v>
      </c>
      <c r="H135" s="315" t="s">
        <v>836</v>
      </c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1:35">
      <c r="A136" s="221">
        <v>44358</v>
      </c>
      <c r="B136" s="244" t="s">
        <v>1133</v>
      </c>
      <c r="C136" s="245" t="s">
        <v>1134</v>
      </c>
      <c r="D136" s="245" t="s">
        <v>843</v>
      </c>
      <c r="E136" s="245" t="s">
        <v>542</v>
      </c>
      <c r="F136" s="338">
        <v>4085502</v>
      </c>
      <c r="G136" s="244">
        <v>5.15</v>
      </c>
      <c r="H136" s="315" t="s">
        <v>836</v>
      </c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1:35">
      <c r="A137" s="221">
        <v>44358</v>
      </c>
      <c r="B137" s="244" t="s">
        <v>1135</v>
      </c>
      <c r="C137" s="245" t="s">
        <v>1136</v>
      </c>
      <c r="D137" s="245" t="s">
        <v>1137</v>
      </c>
      <c r="E137" s="245" t="s">
        <v>542</v>
      </c>
      <c r="F137" s="338">
        <v>40000</v>
      </c>
      <c r="G137" s="244">
        <v>244.9</v>
      </c>
      <c r="H137" s="315" t="s">
        <v>836</v>
      </c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1:35">
      <c r="A138" s="221">
        <v>44358</v>
      </c>
      <c r="B138" s="244" t="s">
        <v>1138</v>
      </c>
      <c r="C138" s="245" t="s">
        <v>1139</v>
      </c>
      <c r="D138" s="245" t="s">
        <v>847</v>
      </c>
      <c r="E138" s="245" t="s">
        <v>542</v>
      </c>
      <c r="F138" s="338">
        <v>206656</v>
      </c>
      <c r="G138" s="244">
        <v>139.35</v>
      </c>
      <c r="H138" s="315" t="s">
        <v>836</v>
      </c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1:35">
      <c r="A139" s="221">
        <v>44358</v>
      </c>
      <c r="B139" s="244" t="s">
        <v>948</v>
      </c>
      <c r="C139" s="245" t="s">
        <v>1140</v>
      </c>
      <c r="D139" s="245" t="s">
        <v>920</v>
      </c>
      <c r="E139" s="245" t="s">
        <v>542</v>
      </c>
      <c r="F139" s="338">
        <v>1813534</v>
      </c>
      <c r="G139" s="244">
        <v>3.76</v>
      </c>
      <c r="H139" s="315" t="s">
        <v>836</v>
      </c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1:35">
      <c r="A140" s="221">
        <v>44358</v>
      </c>
      <c r="B140" s="244" t="s">
        <v>894</v>
      </c>
      <c r="C140" s="245" t="s">
        <v>895</v>
      </c>
      <c r="D140" s="245" t="s">
        <v>949</v>
      </c>
      <c r="E140" s="245" t="s">
        <v>542</v>
      </c>
      <c r="F140" s="338">
        <v>948752</v>
      </c>
      <c r="G140" s="244">
        <v>7.01</v>
      </c>
      <c r="H140" s="315" t="s">
        <v>836</v>
      </c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1:35">
      <c r="A141" s="221">
        <v>44358</v>
      </c>
      <c r="B141" s="244" t="s">
        <v>987</v>
      </c>
      <c r="C141" s="245" t="s">
        <v>988</v>
      </c>
      <c r="D141" s="245" t="s">
        <v>871</v>
      </c>
      <c r="E141" s="245" t="s">
        <v>542</v>
      </c>
      <c r="F141" s="338">
        <v>82640</v>
      </c>
      <c r="G141" s="244">
        <v>211.9</v>
      </c>
      <c r="H141" s="315" t="s">
        <v>836</v>
      </c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1:35">
      <c r="A142" s="221">
        <v>44358</v>
      </c>
      <c r="B142" s="244" t="s">
        <v>987</v>
      </c>
      <c r="C142" s="245" t="s">
        <v>988</v>
      </c>
      <c r="D142" s="245" t="s">
        <v>1110</v>
      </c>
      <c r="E142" s="245" t="s">
        <v>542</v>
      </c>
      <c r="F142" s="338">
        <v>70730</v>
      </c>
      <c r="G142" s="244">
        <v>210.87</v>
      </c>
      <c r="H142" s="315" t="s">
        <v>836</v>
      </c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1:35">
      <c r="A143" s="221">
        <v>44358</v>
      </c>
      <c r="B143" s="244" t="s">
        <v>989</v>
      </c>
      <c r="C143" s="245" t="s">
        <v>990</v>
      </c>
      <c r="D143" s="245" t="s">
        <v>991</v>
      </c>
      <c r="E143" s="245" t="s">
        <v>542</v>
      </c>
      <c r="F143" s="338">
        <v>1062100</v>
      </c>
      <c r="G143" s="244">
        <v>6</v>
      </c>
      <c r="H143" s="315" t="s">
        <v>836</v>
      </c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1:35">
      <c r="A144" s="221">
        <v>44358</v>
      </c>
      <c r="B144" s="244" t="s">
        <v>1141</v>
      </c>
      <c r="C144" s="245" t="s">
        <v>1142</v>
      </c>
      <c r="D144" s="245" t="s">
        <v>984</v>
      </c>
      <c r="E144" s="245" t="s">
        <v>542</v>
      </c>
      <c r="F144" s="338">
        <v>1219300</v>
      </c>
      <c r="G144" s="244">
        <v>29.35</v>
      </c>
      <c r="H144" s="315" t="s">
        <v>836</v>
      </c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1:35">
      <c r="A145" s="221">
        <v>44358</v>
      </c>
      <c r="B145" s="244" t="s">
        <v>517</v>
      </c>
      <c r="C145" s="245" t="s">
        <v>1143</v>
      </c>
      <c r="D145" s="245" t="s">
        <v>847</v>
      </c>
      <c r="E145" s="245" t="s">
        <v>542</v>
      </c>
      <c r="F145" s="338">
        <v>520287</v>
      </c>
      <c r="G145" s="244">
        <v>298.47000000000003</v>
      </c>
      <c r="H145" s="315" t="s">
        <v>836</v>
      </c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1:35">
      <c r="A146" s="221">
        <v>44358</v>
      </c>
      <c r="B146" s="244" t="s">
        <v>1144</v>
      </c>
      <c r="C146" s="245" t="s">
        <v>1145</v>
      </c>
      <c r="D146" s="245" t="s">
        <v>847</v>
      </c>
      <c r="E146" s="245" t="s">
        <v>542</v>
      </c>
      <c r="F146" s="338">
        <v>210345</v>
      </c>
      <c r="G146" s="244">
        <v>128.46</v>
      </c>
      <c r="H146" s="315" t="s">
        <v>836</v>
      </c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1:35">
      <c r="A147" s="221">
        <v>44358</v>
      </c>
      <c r="B147" s="244" t="s">
        <v>1074</v>
      </c>
      <c r="C147" s="245" t="s">
        <v>1075</v>
      </c>
      <c r="D147" s="245" t="s">
        <v>847</v>
      </c>
      <c r="E147" s="245" t="s">
        <v>543</v>
      </c>
      <c r="F147" s="338">
        <v>80261</v>
      </c>
      <c r="G147" s="244">
        <v>1197.52</v>
      </c>
      <c r="H147" s="315" t="s">
        <v>836</v>
      </c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1:35">
      <c r="A148" s="221">
        <v>44358</v>
      </c>
      <c r="B148" s="244" t="s">
        <v>1074</v>
      </c>
      <c r="C148" s="245" t="s">
        <v>1075</v>
      </c>
      <c r="D148" s="245" t="s">
        <v>1146</v>
      </c>
      <c r="E148" s="245" t="s">
        <v>543</v>
      </c>
      <c r="F148" s="338">
        <v>250335</v>
      </c>
      <c r="G148" s="244">
        <v>1192.29</v>
      </c>
      <c r="H148" s="315" t="s">
        <v>836</v>
      </c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1:35">
      <c r="A149" s="221">
        <v>44358</v>
      </c>
      <c r="B149" s="244" t="s">
        <v>1077</v>
      </c>
      <c r="C149" s="245" t="s">
        <v>1078</v>
      </c>
      <c r="D149" s="245" t="s">
        <v>847</v>
      </c>
      <c r="E149" s="245" t="s">
        <v>543</v>
      </c>
      <c r="F149" s="338">
        <v>217230</v>
      </c>
      <c r="G149" s="244">
        <v>181.62</v>
      </c>
      <c r="H149" s="315" t="s">
        <v>836</v>
      </c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1:35">
      <c r="A150" s="221">
        <v>44358</v>
      </c>
      <c r="B150" s="244" t="s">
        <v>1147</v>
      </c>
      <c r="C150" s="245" t="s">
        <v>1148</v>
      </c>
      <c r="D150" s="245" t="s">
        <v>843</v>
      </c>
      <c r="E150" s="245" t="s">
        <v>543</v>
      </c>
      <c r="F150" s="338">
        <v>102202</v>
      </c>
      <c r="G150" s="244">
        <v>48.6</v>
      </c>
      <c r="H150" s="315" t="s">
        <v>836</v>
      </c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1:35">
      <c r="A151" s="221">
        <v>44358</v>
      </c>
      <c r="B151" s="244" t="s">
        <v>977</v>
      </c>
      <c r="C151" s="245" t="s">
        <v>978</v>
      </c>
      <c r="D151" s="245" t="s">
        <v>1079</v>
      </c>
      <c r="E151" s="245" t="s">
        <v>543</v>
      </c>
      <c r="F151" s="338">
        <v>72756</v>
      </c>
      <c r="G151" s="244">
        <v>130.79</v>
      </c>
      <c r="H151" s="315" t="s">
        <v>836</v>
      </c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1:35">
      <c r="A152" s="221">
        <v>44358</v>
      </c>
      <c r="B152" s="244" t="s">
        <v>1080</v>
      </c>
      <c r="C152" s="245" t="s">
        <v>1081</v>
      </c>
      <c r="D152" s="245" t="s">
        <v>843</v>
      </c>
      <c r="E152" s="245" t="s">
        <v>543</v>
      </c>
      <c r="F152" s="338">
        <v>1650219</v>
      </c>
      <c r="G152" s="244">
        <v>13.73</v>
      </c>
      <c r="H152" s="315" t="s">
        <v>836</v>
      </c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1:35">
      <c r="A153" s="221">
        <v>44358</v>
      </c>
      <c r="B153" s="244" t="s">
        <v>936</v>
      </c>
      <c r="C153" s="245" t="s">
        <v>937</v>
      </c>
      <c r="D153" s="245" t="s">
        <v>976</v>
      </c>
      <c r="E153" s="245" t="s">
        <v>543</v>
      </c>
      <c r="F153" s="338">
        <v>196249</v>
      </c>
      <c r="G153" s="244">
        <v>444.27</v>
      </c>
      <c r="H153" s="315" t="s">
        <v>836</v>
      </c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1:35">
      <c r="A154" s="221">
        <v>44358</v>
      </c>
      <c r="B154" s="244" t="s">
        <v>936</v>
      </c>
      <c r="C154" s="245" t="s">
        <v>937</v>
      </c>
      <c r="D154" s="245" t="s">
        <v>847</v>
      </c>
      <c r="E154" s="245" t="s">
        <v>543</v>
      </c>
      <c r="F154" s="338">
        <v>281227</v>
      </c>
      <c r="G154" s="244">
        <v>444.17</v>
      </c>
      <c r="H154" s="315" t="s">
        <v>836</v>
      </c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1:35">
      <c r="A155" s="221">
        <v>44358</v>
      </c>
      <c r="B155" s="244" t="s">
        <v>66</v>
      </c>
      <c r="C155" s="245" t="s">
        <v>1149</v>
      </c>
      <c r="D155" s="245" t="s">
        <v>1150</v>
      </c>
      <c r="E155" s="245" t="s">
        <v>543</v>
      </c>
      <c r="F155" s="338">
        <v>4656000</v>
      </c>
      <c r="G155" s="244">
        <v>750.8</v>
      </c>
      <c r="H155" s="315" t="s">
        <v>836</v>
      </c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1:35">
      <c r="A156" s="221">
        <v>44358</v>
      </c>
      <c r="B156" s="244" t="s">
        <v>1082</v>
      </c>
      <c r="C156" s="245" t="s">
        <v>1083</v>
      </c>
      <c r="D156" s="245" t="s">
        <v>847</v>
      </c>
      <c r="E156" s="245" t="s">
        <v>543</v>
      </c>
      <c r="F156" s="338">
        <v>53581</v>
      </c>
      <c r="G156" s="244">
        <v>111.33</v>
      </c>
      <c r="H156" s="315" t="s">
        <v>836</v>
      </c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1:35">
      <c r="A157" s="221">
        <v>44358</v>
      </c>
      <c r="B157" s="244" t="s">
        <v>1084</v>
      </c>
      <c r="C157" s="245" t="s">
        <v>1085</v>
      </c>
      <c r="D157" s="245" t="s">
        <v>847</v>
      </c>
      <c r="E157" s="245" t="s">
        <v>543</v>
      </c>
      <c r="F157" s="338">
        <v>152083</v>
      </c>
      <c r="G157" s="244">
        <v>85.8</v>
      </c>
      <c r="H157" s="315" t="s">
        <v>836</v>
      </c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1:35">
      <c r="A158" s="221">
        <v>44358</v>
      </c>
      <c r="B158" s="244" t="s">
        <v>318</v>
      </c>
      <c r="C158" s="245" t="s">
        <v>1086</v>
      </c>
      <c r="D158" s="245" t="s">
        <v>847</v>
      </c>
      <c r="E158" s="245" t="s">
        <v>543</v>
      </c>
      <c r="F158" s="338">
        <v>1782164</v>
      </c>
      <c r="G158" s="244">
        <v>90.88</v>
      </c>
      <c r="H158" s="315" t="s">
        <v>836</v>
      </c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1:35">
      <c r="A159" s="221">
        <v>44358</v>
      </c>
      <c r="B159" s="244" t="s">
        <v>1151</v>
      </c>
      <c r="C159" s="245" t="s">
        <v>1152</v>
      </c>
      <c r="D159" s="245" t="s">
        <v>1153</v>
      </c>
      <c r="E159" s="245" t="s">
        <v>543</v>
      </c>
      <c r="F159" s="338">
        <v>1900000</v>
      </c>
      <c r="G159" s="244">
        <v>8.58</v>
      </c>
      <c r="H159" s="315" t="s">
        <v>836</v>
      </c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1:35">
      <c r="A160" s="221">
        <v>44358</v>
      </c>
      <c r="B160" s="244" t="s">
        <v>933</v>
      </c>
      <c r="C160" s="245" t="s">
        <v>1087</v>
      </c>
      <c r="D160" s="245" t="s">
        <v>1088</v>
      </c>
      <c r="E160" s="245" t="s">
        <v>543</v>
      </c>
      <c r="F160" s="338">
        <v>124653</v>
      </c>
      <c r="G160" s="244">
        <v>16.68</v>
      </c>
      <c r="H160" s="315" t="s">
        <v>836</v>
      </c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1:35">
      <c r="A161" s="221">
        <v>44358</v>
      </c>
      <c r="B161" s="244" t="s">
        <v>1092</v>
      </c>
      <c r="C161" s="245" t="s">
        <v>1093</v>
      </c>
      <c r="D161" s="245" t="s">
        <v>847</v>
      </c>
      <c r="E161" s="245" t="s">
        <v>543</v>
      </c>
      <c r="F161" s="338">
        <v>70338</v>
      </c>
      <c r="G161" s="244">
        <v>559.85</v>
      </c>
      <c r="H161" s="315" t="s">
        <v>836</v>
      </c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1:35">
      <c r="A162" s="221">
        <v>44358</v>
      </c>
      <c r="B162" s="244" t="s">
        <v>979</v>
      </c>
      <c r="C162" s="245" t="s">
        <v>980</v>
      </c>
      <c r="D162" s="245" t="s">
        <v>847</v>
      </c>
      <c r="E162" s="245" t="s">
        <v>543</v>
      </c>
      <c r="F162" s="338">
        <v>222262</v>
      </c>
      <c r="G162" s="244">
        <v>121</v>
      </c>
      <c r="H162" s="315" t="s">
        <v>836</v>
      </c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1:35">
      <c r="A163" s="221">
        <v>44358</v>
      </c>
      <c r="B163" s="244" t="s">
        <v>239</v>
      </c>
      <c r="C163" s="245" t="s">
        <v>1094</v>
      </c>
      <c r="D163" s="245" t="s">
        <v>1095</v>
      </c>
      <c r="E163" s="245" t="s">
        <v>543</v>
      </c>
      <c r="F163" s="338">
        <v>11753732</v>
      </c>
      <c r="G163" s="244">
        <v>9.51</v>
      </c>
      <c r="H163" s="315" t="s">
        <v>836</v>
      </c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1:35">
      <c r="A164" s="221">
        <v>44358</v>
      </c>
      <c r="B164" s="244" t="s">
        <v>1154</v>
      </c>
      <c r="C164" s="245" t="s">
        <v>1155</v>
      </c>
      <c r="D164" s="245" t="s">
        <v>1156</v>
      </c>
      <c r="E164" s="245" t="s">
        <v>543</v>
      </c>
      <c r="F164" s="338">
        <v>1310000</v>
      </c>
      <c r="G164" s="244">
        <v>32.53</v>
      </c>
      <c r="H164" s="315" t="s">
        <v>836</v>
      </c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1:35">
      <c r="A165" s="221">
        <v>44358</v>
      </c>
      <c r="B165" s="244" t="s">
        <v>1154</v>
      </c>
      <c r="C165" s="245" t="s">
        <v>1155</v>
      </c>
      <c r="D165" s="245" t="s">
        <v>1157</v>
      </c>
      <c r="E165" s="245" t="s">
        <v>543</v>
      </c>
      <c r="F165" s="338">
        <v>1315000</v>
      </c>
      <c r="G165" s="244">
        <v>33.51</v>
      </c>
      <c r="H165" s="315" t="s">
        <v>836</v>
      </c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1:35">
      <c r="A166" s="221">
        <v>44358</v>
      </c>
      <c r="B166" s="244" t="s">
        <v>1096</v>
      </c>
      <c r="C166" s="245" t="s">
        <v>1097</v>
      </c>
      <c r="D166" s="245" t="s">
        <v>1158</v>
      </c>
      <c r="E166" s="245" t="s">
        <v>543</v>
      </c>
      <c r="F166" s="338">
        <v>331000</v>
      </c>
      <c r="G166" s="244">
        <v>383.22</v>
      </c>
      <c r="H166" s="315" t="s">
        <v>836</v>
      </c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1:35">
      <c r="A167" s="221">
        <v>44358</v>
      </c>
      <c r="B167" s="244" t="s">
        <v>1099</v>
      </c>
      <c r="C167" s="245" t="s">
        <v>1100</v>
      </c>
      <c r="D167" s="245" t="s">
        <v>939</v>
      </c>
      <c r="E167" s="245" t="s">
        <v>543</v>
      </c>
      <c r="F167" s="338">
        <v>138379</v>
      </c>
      <c r="G167" s="244">
        <v>217.74</v>
      </c>
      <c r="H167" s="315" t="s">
        <v>836</v>
      </c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1:35">
      <c r="A168" s="221">
        <v>44358</v>
      </c>
      <c r="B168" s="244" t="s">
        <v>115</v>
      </c>
      <c r="C168" s="245" t="s">
        <v>940</v>
      </c>
      <c r="D168" s="245" t="s">
        <v>938</v>
      </c>
      <c r="E168" s="245" t="s">
        <v>543</v>
      </c>
      <c r="F168" s="338">
        <v>3427099</v>
      </c>
      <c r="G168" s="244">
        <v>287.89999999999998</v>
      </c>
      <c r="H168" s="315" t="s">
        <v>836</v>
      </c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1:35">
      <c r="A169" s="221">
        <v>44358</v>
      </c>
      <c r="B169" s="244" t="s">
        <v>993</v>
      </c>
      <c r="C169" s="245" t="s">
        <v>994</v>
      </c>
      <c r="D169" s="245" t="s">
        <v>995</v>
      </c>
      <c r="E169" s="245" t="s">
        <v>543</v>
      </c>
      <c r="F169" s="338">
        <v>48341</v>
      </c>
      <c r="G169" s="244">
        <v>14.36</v>
      </c>
      <c r="H169" s="315" t="s">
        <v>836</v>
      </c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1:35">
      <c r="A170" s="221">
        <v>44358</v>
      </c>
      <c r="B170" s="244" t="s">
        <v>1102</v>
      </c>
      <c r="C170" s="245" t="s">
        <v>1103</v>
      </c>
      <c r="D170" s="245" t="s">
        <v>847</v>
      </c>
      <c r="E170" s="245" t="s">
        <v>543</v>
      </c>
      <c r="F170" s="338">
        <v>454997</v>
      </c>
      <c r="G170" s="244">
        <v>114.68</v>
      </c>
      <c r="H170" s="315" t="s">
        <v>836</v>
      </c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1:35">
      <c r="A171" s="221">
        <v>44358</v>
      </c>
      <c r="B171" s="244" t="s">
        <v>1107</v>
      </c>
      <c r="C171" s="245" t="s">
        <v>1108</v>
      </c>
      <c r="D171" s="245" t="s">
        <v>920</v>
      </c>
      <c r="E171" s="245" t="s">
        <v>543</v>
      </c>
      <c r="F171" s="338">
        <v>42871638</v>
      </c>
      <c r="G171" s="244">
        <v>4.8099999999999996</v>
      </c>
      <c r="H171" s="315" t="s">
        <v>836</v>
      </c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1:35">
      <c r="A172" s="221">
        <v>44358</v>
      </c>
      <c r="B172" s="244" t="s">
        <v>941</v>
      </c>
      <c r="C172" s="245" t="s">
        <v>942</v>
      </c>
      <c r="D172" s="245" t="s">
        <v>843</v>
      </c>
      <c r="E172" s="245" t="s">
        <v>543</v>
      </c>
      <c r="F172" s="338">
        <v>800000</v>
      </c>
      <c r="G172" s="244">
        <v>10</v>
      </c>
      <c r="H172" s="315" t="s">
        <v>836</v>
      </c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1:35">
      <c r="A173" s="221">
        <v>44358</v>
      </c>
      <c r="B173" s="244" t="s">
        <v>996</v>
      </c>
      <c r="C173" s="245" t="s">
        <v>997</v>
      </c>
      <c r="D173" s="245" t="s">
        <v>1111</v>
      </c>
      <c r="E173" s="245" t="s">
        <v>543</v>
      </c>
      <c r="F173" s="338">
        <v>60100</v>
      </c>
      <c r="G173" s="244">
        <v>294.52</v>
      </c>
      <c r="H173" s="315" t="s">
        <v>836</v>
      </c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1:35">
      <c r="A174" s="221">
        <v>44358</v>
      </c>
      <c r="B174" s="244" t="s">
        <v>996</v>
      </c>
      <c r="C174" s="245" t="s">
        <v>997</v>
      </c>
      <c r="D174" s="245" t="s">
        <v>871</v>
      </c>
      <c r="E174" s="245" t="s">
        <v>543</v>
      </c>
      <c r="F174" s="338">
        <v>71156</v>
      </c>
      <c r="G174" s="244">
        <v>301.2</v>
      </c>
      <c r="H174" s="315" t="s">
        <v>836</v>
      </c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1:35">
      <c r="A175" s="221">
        <v>44358</v>
      </c>
      <c r="B175" s="244" t="s">
        <v>996</v>
      </c>
      <c r="C175" s="245" t="s">
        <v>997</v>
      </c>
      <c r="D175" s="245" t="s">
        <v>1109</v>
      </c>
      <c r="E175" s="245" t="s">
        <v>543</v>
      </c>
      <c r="F175" s="338">
        <v>100491</v>
      </c>
      <c r="G175" s="244">
        <v>285.88</v>
      </c>
      <c r="H175" s="315" t="s">
        <v>836</v>
      </c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1:35">
      <c r="A176" s="221">
        <v>44358</v>
      </c>
      <c r="B176" s="244" t="s">
        <v>996</v>
      </c>
      <c r="C176" s="245" t="s">
        <v>997</v>
      </c>
      <c r="D176" s="245" t="s">
        <v>1110</v>
      </c>
      <c r="E176" s="245" t="s">
        <v>543</v>
      </c>
      <c r="F176" s="338">
        <v>101552</v>
      </c>
      <c r="G176" s="244">
        <v>290.58999999999997</v>
      </c>
      <c r="H176" s="315" t="s">
        <v>836</v>
      </c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1:35">
      <c r="A177" s="221">
        <v>44358</v>
      </c>
      <c r="B177" s="244" t="s">
        <v>996</v>
      </c>
      <c r="C177" s="245" t="s">
        <v>997</v>
      </c>
      <c r="D177" s="245" t="s">
        <v>847</v>
      </c>
      <c r="E177" s="245" t="s">
        <v>543</v>
      </c>
      <c r="F177" s="338">
        <v>51867</v>
      </c>
      <c r="G177" s="244">
        <v>296.14999999999998</v>
      </c>
      <c r="H177" s="315" t="s">
        <v>836</v>
      </c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1:35">
      <c r="A178" s="221">
        <v>44358</v>
      </c>
      <c r="B178" s="244" t="s">
        <v>1159</v>
      </c>
      <c r="C178" s="245" t="s">
        <v>1160</v>
      </c>
      <c r="D178" s="245" t="s">
        <v>1161</v>
      </c>
      <c r="E178" s="245" t="s">
        <v>543</v>
      </c>
      <c r="F178" s="338">
        <v>579605</v>
      </c>
      <c r="G178" s="244">
        <v>26.5</v>
      </c>
      <c r="H178" s="315" t="s">
        <v>836</v>
      </c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1:35">
      <c r="A179" s="221">
        <v>44358</v>
      </c>
      <c r="B179" s="244" t="s">
        <v>981</v>
      </c>
      <c r="C179" s="245" t="s">
        <v>982</v>
      </c>
      <c r="D179" s="245" t="s">
        <v>983</v>
      </c>
      <c r="E179" s="245" t="s">
        <v>543</v>
      </c>
      <c r="F179" s="338">
        <v>550000</v>
      </c>
      <c r="G179" s="244">
        <v>88.71</v>
      </c>
      <c r="H179" s="315" t="s">
        <v>836</v>
      </c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1:35">
      <c r="A180" s="221">
        <v>44358</v>
      </c>
      <c r="B180" s="244" t="s">
        <v>981</v>
      </c>
      <c r="C180" s="245" t="s">
        <v>982</v>
      </c>
      <c r="D180" s="245" t="s">
        <v>1112</v>
      </c>
      <c r="E180" s="245" t="s">
        <v>543</v>
      </c>
      <c r="F180" s="338">
        <v>563000</v>
      </c>
      <c r="G180" s="244">
        <v>88.47</v>
      </c>
      <c r="H180" s="315" t="s">
        <v>836</v>
      </c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1:35">
      <c r="A181" s="221">
        <v>44358</v>
      </c>
      <c r="B181" s="244" t="s">
        <v>981</v>
      </c>
      <c r="C181" s="245" t="s">
        <v>982</v>
      </c>
      <c r="D181" s="245" t="s">
        <v>847</v>
      </c>
      <c r="E181" s="245" t="s">
        <v>543</v>
      </c>
      <c r="F181" s="338">
        <v>495776</v>
      </c>
      <c r="G181" s="244">
        <v>89.11</v>
      </c>
      <c r="H181" s="315" t="s">
        <v>836</v>
      </c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1:35">
      <c r="A182" s="221">
        <v>44358</v>
      </c>
      <c r="B182" s="244" t="s">
        <v>943</v>
      </c>
      <c r="C182" s="245" t="s">
        <v>944</v>
      </c>
      <c r="D182" s="245" t="s">
        <v>921</v>
      </c>
      <c r="E182" s="245" t="s">
        <v>543</v>
      </c>
      <c r="F182" s="338">
        <v>535034</v>
      </c>
      <c r="G182" s="244">
        <v>36.89</v>
      </c>
      <c r="H182" s="315" t="s">
        <v>836</v>
      </c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1:35">
      <c r="A183" s="221">
        <v>44358</v>
      </c>
      <c r="B183" s="244" t="s">
        <v>943</v>
      </c>
      <c r="C183" s="245" t="s">
        <v>944</v>
      </c>
      <c r="D183" s="245" t="s">
        <v>843</v>
      </c>
      <c r="E183" s="245" t="s">
        <v>543</v>
      </c>
      <c r="F183" s="338">
        <v>928314</v>
      </c>
      <c r="G183" s="244">
        <v>36.799999999999997</v>
      </c>
      <c r="H183" s="315" t="s">
        <v>836</v>
      </c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1:35">
      <c r="A184" s="221">
        <v>44358</v>
      </c>
      <c r="B184" s="244" t="s">
        <v>1113</v>
      </c>
      <c r="C184" s="245" t="s">
        <v>1114</v>
      </c>
      <c r="D184" s="245" t="s">
        <v>935</v>
      </c>
      <c r="E184" s="245" t="s">
        <v>543</v>
      </c>
      <c r="F184" s="338">
        <v>242481</v>
      </c>
      <c r="G184" s="244">
        <v>398.74</v>
      </c>
      <c r="H184" s="315" t="s">
        <v>836</v>
      </c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1:35">
      <c r="A185" s="221">
        <v>44358</v>
      </c>
      <c r="B185" s="244" t="s">
        <v>1115</v>
      </c>
      <c r="C185" s="245" t="s">
        <v>1116</v>
      </c>
      <c r="D185" s="245" t="s">
        <v>1117</v>
      </c>
      <c r="E185" s="245" t="s">
        <v>543</v>
      </c>
      <c r="F185" s="338">
        <v>1664226</v>
      </c>
      <c r="G185" s="244">
        <v>1.52</v>
      </c>
      <c r="H185" s="315" t="s">
        <v>836</v>
      </c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1:35">
      <c r="A186" s="221">
        <v>44358</v>
      </c>
      <c r="B186" s="244" t="s">
        <v>149</v>
      </c>
      <c r="C186" s="245" t="s">
        <v>1118</v>
      </c>
      <c r="D186" s="245" t="s">
        <v>847</v>
      </c>
      <c r="E186" s="245" t="s">
        <v>543</v>
      </c>
      <c r="F186" s="338">
        <v>9087931</v>
      </c>
      <c r="G186" s="244">
        <v>53.09</v>
      </c>
      <c r="H186" s="315" t="s">
        <v>836</v>
      </c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1:35">
      <c r="A187" s="221">
        <v>44358</v>
      </c>
      <c r="B187" s="244" t="s">
        <v>1119</v>
      </c>
      <c r="C187" s="245" t="s">
        <v>1120</v>
      </c>
      <c r="D187" s="245" t="s">
        <v>1162</v>
      </c>
      <c r="E187" s="245" t="s">
        <v>543</v>
      </c>
      <c r="F187" s="338">
        <v>235000</v>
      </c>
      <c r="G187" s="244">
        <v>21.09</v>
      </c>
      <c r="H187" s="315" t="s">
        <v>836</v>
      </c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1:35">
      <c r="A188" s="221">
        <v>44358</v>
      </c>
      <c r="B188" s="244" t="s">
        <v>945</v>
      </c>
      <c r="C188" s="245" t="s">
        <v>946</v>
      </c>
      <c r="D188" s="245" t="s">
        <v>871</v>
      </c>
      <c r="E188" s="245" t="s">
        <v>543</v>
      </c>
      <c r="F188" s="338">
        <v>1219700</v>
      </c>
      <c r="G188" s="244">
        <v>10.75</v>
      </c>
      <c r="H188" s="315" t="s">
        <v>836</v>
      </c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1:35">
      <c r="A189" s="221">
        <v>44358</v>
      </c>
      <c r="B189" s="244" t="s">
        <v>1065</v>
      </c>
      <c r="C189" s="245" t="s">
        <v>1122</v>
      </c>
      <c r="D189" s="245" t="s">
        <v>947</v>
      </c>
      <c r="E189" s="245" t="s">
        <v>543</v>
      </c>
      <c r="F189" s="338">
        <v>1587500</v>
      </c>
      <c r="G189" s="244">
        <v>20.329999999999998</v>
      </c>
      <c r="H189" s="315" t="s">
        <v>836</v>
      </c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1:35">
      <c r="A190" s="221">
        <v>44358</v>
      </c>
      <c r="B190" s="244" t="s">
        <v>1065</v>
      </c>
      <c r="C190" s="245" t="s">
        <v>1122</v>
      </c>
      <c r="D190" s="245" t="s">
        <v>1123</v>
      </c>
      <c r="E190" s="245" t="s">
        <v>543</v>
      </c>
      <c r="F190" s="338">
        <v>1380000</v>
      </c>
      <c r="G190" s="244">
        <v>20.239999999999998</v>
      </c>
      <c r="H190" s="315" t="s">
        <v>836</v>
      </c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1:35">
      <c r="A191" s="221">
        <v>44358</v>
      </c>
      <c r="B191" s="244" t="s">
        <v>1065</v>
      </c>
      <c r="C191" s="245" t="s">
        <v>1122</v>
      </c>
      <c r="D191" s="245" t="s">
        <v>843</v>
      </c>
      <c r="E191" s="245" t="s">
        <v>543</v>
      </c>
      <c r="F191" s="338">
        <v>3140823</v>
      </c>
      <c r="G191" s="244">
        <v>20.350000000000001</v>
      </c>
      <c r="H191" s="315" t="s">
        <v>836</v>
      </c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1:35">
      <c r="A192" s="221">
        <v>44358</v>
      </c>
      <c r="B192" s="244" t="s">
        <v>985</v>
      </c>
      <c r="C192" s="245" t="s">
        <v>986</v>
      </c>
      <c r="D192" s="245" t="s">
        <v>1124</v>
      </c>
      <c r="E192" s="245" t="s">
        <v>543</v>
      </c>
      <c r="F192" s="338">
        <v>82498</v>
      </c>
      <c r="G192" s="244">
        <v>564.09</v>
      </c>
      <c r="H192" s="315" t="s">
        <v>836</v>
      </c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1:35">
      <c r="A193" s="221">
        <v>44358</v>
      </c>
      <c r="B193" s="244" t="s">
        <v>985</v>
      </c>
      <c r="C193" s="245" t="s">
        <v>986</v>
      </c>
      <c r="D193" s="245" t="s">
        <v>976</v>
      </c>
      <c r="E193" s="245" t="s">
        <v>543</v>
      </c>
      <c r="F193" s="338">
        <v>175069</v>
      </c>
      <c r="G193" s="244">
        <v>567.36</v>
      </c>
      <c r="H193" s="315" t="s">
        <v>836</v>
      </c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1:35">
      <c r="A194" s="221">
        <v>44358</v>
      </c>
      <c r="B194" s="244" t="s">
        <v>985</v>
      </c>
      <c r="C194" s="245" t="s">
        <v>986</v>
      </c>
      <c r="D194" s="245" t="s">
        <v>992</v>
      </c>
      <c r="E194" s="245" t="s">
        <v>543</v>
      </c>
      <c r="F194" s="338">
        <v>78405</v>
      </c>
      <c r="G194" s="244">
        <v>574.19000000000005</v>
      </c>
      <c r="H194" s="315" t="s">
        <v>836</v>
      </c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1:35">
      <c r="A195" s="221">
        <v>44358</v>
      </c>
      <c r="B195" s="244" t="s">
        <v>985</v>
      </c>
      <c r="C195" s="245" t="s">
        <v>986</v>
      </c>
      <c r="D195" s="245" t="s">
        <v>847</v>
      </c>
      <c r="E195" s="245" t="s">
        <v>543</v>
      </c>
      <c r="F195" s="338">
        <v>236420</v>
      </c>
      <c r="G195" s="244">
        <v>566.59</v>
      </c>
      <c r="H195" s="315" t="s">
        <v>836</v>
      </c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1:35">
      <c r="A196" s="221">
        <v>44358</v>
      </c>
      <c r="B196" s="244" t="s">
        <v>1163</v>
      </c>
      <c r="C196" s="245" t="s">
        <v>1164</v>
      </c>
      <c r="D196" s="245" t="s">
        <v>1165</v>
      </c>
      <c r="E196" s="245" t="s">
        <v>543</v>
      </c>
      <c r="F196" s="338">
        <v>57000</v>
      </c>
      <c r="G196" s="244">
        <v>144.08000000000001</v>
      </c>
      <c r="H196" s="315" t="s">
        <v>836</v>
      </c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1:35">
      <c r="A197" s="221">
        <v>44358</v>
      </c>
      <c r="B197" s="244" t="s">
        <v>1125</v>
      </c>
      <c r="C197" s="245" t="s">
        <v>1126</v>
      </c>
      <c r="D197" s="245" t="s">
        <v>847</v>
      </c>
      <c r="E197" s="245" t="s">
        <v>543</v>
      </c>
      <c r="F197" s="338">
        <v>196684</v>
      </c>
      <c r="G197" s="244">
        <v>40.9</v>
      </c>
      <c r="H197" s="315" t="s">
        <v>836</v>
      </c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1:35">
      <c r="A198" s="221">
        <v>44358</v>
      </c>
      <c r="B198" s="244" t="s">
        <v>1125</v>
      </c>
      <c r="C198" s="245" t="s">
        <v>1126</v>
      </c>
      <c r="D198" s="245" t="s">
        <v>1127</v>
      </c>
      <c r="E198" s="245" t="s">
        <v>543</v>
      </c>
      <c r="F198" s="338">
        <v>130046</v>
      </c>
      <c r="G198" s="244">
        <v>45.12</v>
      </c>
      <c r="H198" s="315" t="s">
        <v>836</v>
      </c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1:35">
      <c r="A199" s="221">
        <v>44358</v>
      </c>
      <c r="B199" s="244" t="s">
        <v>1128</v>
      </c>
      <c r="C199" s="245" t="s">
        <v>1129</v>
      </c>
      <c r="D199" s="245" t="s">
        <v>847</v>
      </c>
      <c r="E199" s="245" t="s">
        <v>543</v>
      </c>
      <c r="F199" s="338">
        <v>104321</v>
      </c>
      <c r="G199" s="244">
        <v>168.44</v>
      </c>
      <c r="H199" s="315" t="s">
        <v>836</v>
      </c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1:35">
      <c r="A200" s="221">
        <v>44358</v>
      </c>
      <c r="B200" s="244" t="s">
        <v>1133</v>
      </c>
      <c r="C200" s="245" t="s">
        <v>1134</v>
      </c>
      <c r="D200" s="245" t="s">
        <v>843</v>
      </c>
      <c r="E200" s="245" t="s">
        <v>543</v>
      </c>
      <c r="F200" s="338">
        <v>3385502</v>
      </c>
      <c r="G200" s="244">
        <v>5.17</v>
      </c>
      <c r="H200" s="315" t="s">
        <v>836</v>
      </c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1:35">
      <c r="A201" s="221">
        <v>44358</v>
      </c>
      <c r="B201" s="244" t="s">
        <v>1133</v>
      </c>
      <c r="C201" s="245" t="s">
        <v>1134</v>
      </c>
      <c r="D201" s="245" t="s">
        <v>947</v>
      </c>
      <c r="E201" s="245" t="s">
        <v>543</v>
      </c>
      <c r="F201" s="338">
        <v>2161261</v>
      </c>
      <c r="G201" s="244">
        <v>5.21</v>
      </c>
      <c r="H201" s="315" t="s">
        <v>836</v>
      </c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1:35">
      <c r="A202" s="221">
        <v>44358</v>
      </c>
      <c r="B202" s="244" t="s">
        <v>1166</v>
      </c>
      <c r="C202" s="245" t="s">
        <v>1167</v>
      </c>
      <c r="D202" s="245" t="s">
        <v>1168</v>
      </c>
      <c r="E202" s="245" t="s">
        <v>543</v>
      </c>
      <c r="F202" s="338">
        <v>500000</v>
      </c>
      <c r="G202" s="244">
        <v>113.16</v>
      </c>
      <c r="H202" s="315" t="s">
        <v>836</v>
      </c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1:35">
      <c r="A203" s="221">
        <v>44358</v>
      </c>
      <c r="B203" s="244" t="s">
        <v>1138</v>
      </c>
      <c r="C203" s="245" t="s">
        <v>1139</v>
      </c>
      <c r="D203" s="245" t="s">
        <v>847</v>
      </c>
      <c r="E203" s="245" t="s">
        <v>543</v>
      </c>
      <c r="F203" s="338">
        <v>206656</v>
      </c>
      <c r="G203" s="244">
        <v>139.19999999999999</v>
      </c>
      <c r="H203" s="315" t="s">
        <v>836</v>
      </c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1:35">
      <c r="A204" s="221">
        <v>44358</v>
      </c>
      <c r="B204" s="244" t="s">
        <v>948</v>
      </c>
      <c r="C204" s="245" t="s">
        <v>1140</v>
      </c>
      <c r="D204" s="245" t="s">
        <v>1095</v>
      </c>
      <c r="E204" s="245" t="s">
        <v>543</v>
      </c>
      <c r="F204" s="338">
        <v>1124397</v>
      </c>
      <c r="G204" s="244">
        <v>3.88</v>
      </c>
      <c r="H204" s="315" t="s">
        <v>836</v>
      </c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1:35">
      <c r="A205" s="221">
        <v>44358</v>
      </c>
      <c r="B205" s="244" t="s">
        <v>948</v>
      </c>
      <c r="C205" s="245" t="s">
        <v>1140</v>
      </c>
      <c r="D205" s="245" t="s">
        <v>920</v>
      </c>
      <c r="E205" s="245" t="s">
        <v>543</v>
      </c>
      <c r="F205" s="338">
        <v>1280102</v>
      </c>
      <c r="G205" s="244">
        <v>3.67</v>
      </c>
      <c r="H205" s="315" t="s">
        <v>836</v>
      </c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1:35">
      <c r="A206" s="221">
        <v>44358</v>
      </c>
      <c r="B206" s="244" t="s">
        <v>894</v>
      </c>
      <c r="C206" s="245" t="s">
        <v>895</v>
      </c>
      <c r="D206" s="245" t="s">
        <v>911</v>
      </c>
      <c r="E206" s="245" t="s">
        <v>543</v>
      </c>
      <c r="F206" s="338">
        <v>2957026</v>
      </c>
      <c r="G206" s="244">
        <v>7.02</v>
      </c>
      <c r="H206" s="315" t="s">
        <v>836</v>
      </c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1:35">
      <c r="A207" s="221">
        <v>44358</v>
      </c>
      <c r="B207" s="244" t="s">
        <v>894</v>
      </c>
      <c r="C207" s="245" t="s">
        <v>895</v>
      </c>
      <c r="D207" s="245" t="s">
        <v>949</v>
      </c>
      <c r="E207" s="245" t="s">
        <v>543</v>
      </c>
      <c r="F207" s="338">
        <v>748752</v>
      </c>
      <c r="G207" s="244">
        <v>7.37</v>
      </c>
      <c r="H207" s="315" t="s">
        <v>836</v>
      </c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1:35">
      <c r="A208" s="221">
        <v>44358</v>
      </c>
      <c r="B208" s="244" t="s">
        <v>987</v>
      </c>
      <c r="C208" s="245" t="s">
        <v>988</v>
      </c>
      <c r="D208" s="245" t="s">
        <v>1110</v>
      </c>
      <c r="E208" s="245" t="s">
        <v>543</v>
      </c>
      <c r="F208" s="338">
        <v>52313</v>
      </c>
      <c r="G208" s="244">
        <v>213.83</v>
      </c>
      <c r="H208" s="315" t="s">
        <v>836</v>
      </c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1:35">
      <c r="A209" s="221">
        <v>44358</v>
      </c>
      <c r="B209" s="244" t="s">
        <v>987</v>
      </c>
      <c r="C209" s="245" t="s">
        <v>988</v>
      </c>
      <c r="D209" s="245" t="s">
        <v>871</v>
      </c>
      <c r="E209" s="245" t="s">
        <v>543</v>
      </c>
      <c r="F209" s="338">
        <v>82640</v>
      </c>
      <c r="G209" s="244">
        <v>212.12</v>
      </c>
      <c r="H209" s="315" t="s">
        <v>836</v>
      </c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1:35">
      <c r="A210" s="221">
        <v>44358</v>
      </c>
      <c r="B210" s="244" t="s">
        <v>989</v>
      </c>
      <c r="C210" s="245" t="s">
        <v>990</v>
      </c>
      <c r="D210" s="245" t="s">
        <v>998</v>
      </c>
      <c r="E210" s="245" t="s">
        <v>543</v>
      </c>
      <c r="F210" s="338">
        <v>1353960</v>
      </c>
      <c r="G210" s="244">
        <v>6</v>
      </c>
      <c r="H210" s="315" t="s">
        <v>836</v>
      </c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1:35">
      <c r="A211" s="221">
        <v>44358</v>
      </c>
      <c r="B211" s="244" t="s">
        <v>909</v>
      </c>
      <c r="C211" s="245" t="s">
        <v>910</v>
      </c>
      <c r="D211" s="245" t="s">
        <v>962</v>
      </c>
      <c r="E211" s="245" t="s">
        <v>543</v>
      </c>
      <c r="F211" s="338">
        <v>4082999</v>
      </c>
      <c r="G211" s="244">
        <v>0.85</v>
      </c>
      <c r="H211" s="315" t="s">
        <v>836</v>
      </c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1:35">
      <c r="A212" s="221">
        <v>44358</v>
      </c>
      <c r="B212" s="244" t="s">
        <v>1141</v>
      </c>
      <c r="C212" s="245" t="s">
        <v>1142</v>
      </c>
      <c r="D212" s="245" t="s">
        <v>1169</v>
      </c>
      <c r="E212" s="245" t="s">
        <v>543</v>
      </c>
      <c r="F212" s="338">
        <v>1219300</v>
      </c>
      <c r="G212" s="244">
        <v>29.35</v>
      </c>
      <c r="H212" s="315" t="s">
        <v>836</v>
      </c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1:35">
      <c r="A213" s="221">
        <v>44358</v>
      </c>
      <c r="B213" s="244" t="s">
        <v>517</v>
      </c>
      <c r="C213" s="245" t="s">
        <v>1143</v>
      </c>
      <c r="D213" s="245" t="s">
        <v>847</v>
      </c>
      <c r="E213" s="245" t="s">
        <v>543</v>
      </c>
      <c r="F213" s="338">
        <v>520287</v>
      </c>
      <c r="G213" s="244">
        <v>298.91000000000003</v>
      </c>
      <c r="H213" s="315" t="s">
        <v>836</v>
      </c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1:35">
      <c r="A214" s="221">
        <v>44358</v>
      </c>
      <c r="B214" s="244" t="s">
        <v>1144</v>
      </c>
      <c r="C214" s="245" t="s">
        <v>1145</v>
      </c>
      <c r="D214" s="245" t="s">
        <v>847</v>
      </c>
      <c r="E214" s="245" t="s">
        <v>543</v>
      </c>
      <c r="F214" s="338">
        <v>210345</v>
      </c>
      <c r="G214" s="244">
        <v>128.32</v>
      </c>
      <c r="H214" s="315" t="s">
        <v>836</v>
      </c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1:35">
      <c r="B215" s="244"/>
      <c r="C215" s="245"/>
      <c r="D215" s="245"/>
      <c r="E215" s="245"/>
      <c r="F215" s="338"/>
      <c r="G215" s="244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1:35">
      <c r="B216" s="244"/>
      <c r="C216" s="245"/>
      <c r="D216" s="245"/>
      <c r="E216" s="245"/>
      <c r="F216" s="338"/>
      <c r="G216" s="244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1:35">
      <c r="B217" s="244"/>
      <c r="C217" s="245"/>
      <c r="D217" s="245"/>
      <c r="E217" s="245"/>
      <c r="F217" s="338"/>
      <c r="G217" s="244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1:35">
      <c r="B218" s="244"/>
      <c r="C218" s="245"/>
      <c r="D218" s="245"/>
      <c r="E218" s="245"/>
      <c r="F218" s="338"/>
      <c r="G218" s="244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1:35">
      <c r="B219" s="244"/>
      <c r="C219" s="245"/>
      <c r="D219" s="245"/>
      <c r="E219" s="245"/>
      <c r="F219" s="338"/>
      <c r="G219" s="244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1:35">
      <c r="B220" s="244"/>
      <c r="C220" s="245"/>
      <c r="D220" s="245"/>
      <c r="E220" s="245"/>
      <c r="F220" s="338"/>
      <c r="G220" s="244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1:35">
      <c r="B221" s="244"/>
      <c r="C221" s="245"/>
      <c r="D221" s="245"/>
      <c r="E221" s="245"/>
      <c r="F221" s="338"/>
      <c r="G221" s="244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1:35">
      <c r="B222" s="244"/>
      <c r="C222" s="245"/>
      <c r="D222" s="245"/>
      <c r="E222" s="245"/>
      <c r="F222" s="338"/>
      <c r="G222" s="244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1:35">
      <c r="B223" s="244"/>
      <c r="C223" s="245"/>
      <c r="D223" s="245"/>
      <c r="E223" s="245"/>
      <c r="F223" s="338"/>
      <c r="G223" s="244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1:35">
      <c r="B224" s="244"/>
      <c r="C224" s="245"/>
      <c r="D224" s="245"/>
      <c r="E224" s="245"/>
      <c r="F224" s="338"/>
      <c r="G224" s="244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8"/>
      <c r="G225" s="244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8"/>
      <c r="G226" s="244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8"/>
      <c r="G227" s="244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8"/>
      <c r="G228" s="244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8"/>
      <c r="G229" s="244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8"/>
      <c r="G230" s="244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8"/>
      <c r="G231" s="244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8"/>
      <c r="G232" s="244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8"/>
      <c r="G233" s="244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8"/>
      <c r="G234" s="244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8"/>
      <c r="G235" s="244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8"/>
      <c r="G236" s="244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8"/>
      <c r="G237" s="244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8"/>
      <c r="G238" s="244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8"/>
      <c r="G239" s="244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8"/>
      <c r="G240" s="244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8"/>
      <c r="G241" s="244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8"/>
      <c r="G242" s="244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8"/>
      <c r="G243" s="244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8"/>
      <c r="G244" s="244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8"/>
      <c r="G245" s="244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8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8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8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8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8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8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8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8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8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8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8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8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8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8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8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8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8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8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8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8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8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8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8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8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8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8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8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8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8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8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8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8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8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8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8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8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8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8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8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8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8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8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8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8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8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8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8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8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8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8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8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8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8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8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8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8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8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8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8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8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8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8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8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8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8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8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8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8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8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8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8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8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8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8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8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8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8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8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8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8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8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8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8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8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8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8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8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8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8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8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8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8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8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8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8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8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8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8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8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8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8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8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8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8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8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8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8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8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8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8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8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8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8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8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8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8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8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8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9"/>
  <sheetViews>
    <sheetView zoomScale="83" zoomScaleNormal="85" workbookViewId="0">
      <selection activeCell="J18" sqref="J18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903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44361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44" t="s">
        <v>552</v>
      </c>
      <c r="L9" s="60" t="s">
        <v>818</v>
      </c>
      <c r="M9" s="60" t="s">
        <v>817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43" customFormat="1" ht="14.25">
      <c r="A10" s="340">
        <v>1</v>
      </c>
      <c r="B10" s="354">
        <v>44291</v>
      </c>
      <c r="C10" s="355"/>
      <c r="D10" s="390" t="s">
        <v>109</v>
      </c>
      <c r="E10" s="359" t="s">
        <v>557</v>
      </c>
      <c r="F10" s="364" t="s">
        <v>839</v>
      </c>
      <c r="G10" s="364">
        <v>1370</v>
      </c>
      <c r="H10" s="359"/>
      <c r="I10" s="356" t="s">
        <v>840</v>
      </c>
      <c r="J10" s="361" t="s">
        <v>558</v>
      </c>
      <c r="K10" s="361"/>
      <c r="L10" s="368"/>
      <c r="M10" s="333"/>
      <c r="N10" s="342"/>
      <c r="O10" s="339"/>
      <c r="P10" s="428"/>
      <c r="Q10" s="4"/>
      <c r="R10" s="429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43" customFormat="1" ht="14.25">
      <c r="A11" s="492">
        <v>2</v>
      </c>
      <c r="B11" s="493">
        <v>44319</v>
      </c>
      <c r="C11" s="494"/>
      <c r="D11" s="495" t="s">
        <v>249</v>
      </c>
      <c r="E11" s="496" t="s">
        <v>557</v>
      </c>
      <c r="F11" s="497">
        <v>663</v>
      </c>
      <c r="G11" s="498">
        <v>619</v>
      </c>
      <c r="H11" s="498">
        <v>688.5</v>
      </c>
      <c r="I11" s="499" t="s">
        <v>845</v>
      </c>
      <c r="J11" s="500" t="s">
        <v>890</v>
      </c>
      <c r="K11" s="500">
        <f t="shared" ref="K11" si="0">H11-F11</f>
        <v>25.5</v>
      </c>
      <c r="L11" s="501">
        <f>(F11*-0.8)/100</f>
        <v>-5.3039999999999994</v>
      </c>
      <c r="M11" s="502">
        <f t="shared" ref="M11" si="1">(K11+L11)/F11</f>
        <v>3.0461538461538464E-2</v>
      </c>
      <c r="N11" s="500" t="s">
        <v>556</v>
      </c>
      <c r="O11" s="503">
        <v>44351</v>
      </c>
      <c r="P11" s="428"/>
      <c r="Q11" s="4"/>
      <c r="R11" s="429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43" customFormat="1" ht="14.25">
      <c r="A12" s="340">
        <v>3</v>
      </c>
      <c r="B12" s="354">
        <v>44342</v>
      </c>
      <c r="C12" s="355"/>
      <c r="D12" s="390" t="s">
        <v>402</v>
      </c>
      <c r="E12" s="359" t="s">
        <v>557</v>
      </c>
      <c r="F12" s="367" t="s">
        <v>855</v>
      </c>
      <c r="G12" s="364">
        <v>2650</v>
      </c>
      <c r="H12" s="359"/>
      <c r="I12" s="356" t="s">
        <v>856</v>
      </c>
      <c r="J12" s="361" t="s">
        <v>558</v>
      </c>
      <c r="K12" s="361"/>
      <c r="L12" s="368"/>
      <c r="M12" s="333"/>
      <c r="N12" s="342"/>
      <c r="O12" s="339"/>
      <c r="P12" s="428"/>
      <c r="Q12" s="4"/>
      <c r="R12" s="429" t="s">
        <v>559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43" customFormat="1" ht="14.25">
      <c r="A13" s="492">
        <v>4</v>
      </c>
      <c r="B13" s="493">
        <v>44343</v>
      </c>
      <c r="C13" s="494"/>
      <c r="D13" s="495" t="s">
        <v>68</v>
      </c>
      <c r="E13" s="496" t="s">
        <v>557</v>
      </c>
      <c r="F13" s="497">
        <v>522.5</v>
      </c>
      <c r="G13" s="498">
        <v>488</v>
      </c>
      <c r="H13" s="498">
        <v>544</v>
      </c>
      <c r="I13" s="499" t="s">
        <v>859</v>
      </c>
      <c r="J13" s="500" t="s">
        <v>912</v>
      </c>
      <c r="K13" s="500">
        <f t="shared" ref="K13" si="2">H13-F13</f>
        <v>21.5</v>
      </c>
      <c r="L13" s="501">
        <f>(F13*-0.8)/100</f>
        <v>-4.18</v>
      </c>
      <c r="M13" s="502">
        <f t="shared" ref="M13" si="3">(K13+L13)/F13</f>
        <v>3.3148325358851677E-2</v>
      </c>
      <c r="N13" s="500" t="s">
        <v>556</v>
      </c>
      <c r="O13" s="503">
        <v>44355</v>
      </c>
      <c r="P13" s="428"/>
      <c r="Q13" s="4"/>
      <c r="R13" s="429" t="s">
        <v>559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43" customFormat="1" ht="14.25">
      <c r="A14" s="480">
        <v>5</v>
      </c>
      <c r="B14" s="481">
        <v>44347</v>
      </c>
      <c r="C14" s="482"/>
      <c r="D14" s="421" t="s">
        <v>167</v>
      </c>
      <c r="E14" s="483" t="s">
        <v>557</v>
      </c>
      <c r="F14" s="419">
        <v>2085</v>
      </c>
      <c r="G14" s="484">
        <v>1970</v>
      </c>
      <c r="H14" s="483">
        <v>2245</v>
      </c>
      <c r="I14" s="485" t="s">
        <v>863</v>
      </c>
      <c r="J14" s="420" t="s">
        <v>889</v>
      </c>
      <c r="K14" s="420">
        <f t="shared" ref="K14" si="4">H14-F14</f>
        <v>160</v>
      </c>
      <c r="L14" s="486">
        <f>(F14*-0.8)/100</f>
        <v>-16.68</v>
      </c>
      <c r="M14" s="487">
        <f t="shared" ref="M14" si="5">(K14+L14)/F14</f>
        <v>6.8738609112709834E-2</v>
      </c>
      <c r="N14" s="420" t="s">
        <v>556</v>
      </c>
      <c r="O14" s="458">
        <v>44350</v>
      </c>
      <c r="P14" s="428"/>
      <c r="Q14" s="4"/>
      <c r="R14" s="429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37" customFormat="1" ht="14.25">
      <c r="A15" s="340">
        <v>6</v>
      </c>
      <c r="B15" s="354">
        <v>44348</v>
      </c>
      <c r="C15" s="355"/>
      <c r="D15" s="390" t="s">
        <v>110</v>
      </c>
      <c r="E15" s="359" t="s">
        <v>557</v>
      </c>
      <c r="F15" s="367" t="s">
        <v>869</v>
      </c>
      <c r="G15" s="364">
        <v>2790</v>
      </c>
      <c r="H15" s="359"/>
      <c r="I15" s="356" t="s">
        <v>870</v>
      </c>
      <c r="J15" s="334" t="s">
        <v>558</v>
      </c>
      <c r="K15" s="334"/>
      <c r="L15" s="382"/>
      <c r="M15" s="380"/>
      <c r="N15" s="334"/>
      <c r="O15" s="373"/>
      <c r="P15" s="428"/>
      <c r="Q15" s="4"/>
      <c r="R15" s="429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8" s="37" customFormat="1" ht="14.25">
      <c r="A16" s="480">
        <v>7</v>
      </c>
      <c r="B16" s="481">
        <v>44349</v>
      </c>
      <c r="C16" s="482"/>
      <c r="D16" s="421" t="s">
        <v>481</v>
      </c>
      <c r="E16" s="483" t="s">
        <v>557</v>
      </c>
      <c r="F16" s="419">
        <v>2035</v>
      </c>
      <c r="G16" s="484">
        <v>1895</v>
      </c>
      <c r="H16" s="483">
        <v>2195</v>
      </c>
      <c r="I16" s="485" t="s">
        <v>863</v>
      </c>
      <c r="J16" s="420" t="s">
        <v>889</v>
      </c>
      <c r="K16" s="420">
        <f t="shared" ref="K16" si="6">H16-F16</f>
        <v>160</v>
      </c>
      <c r="L16" s="486">
        <f>(F16*-0.8)/100</f>
        <v>-16.28</v>
      </c>
      <c r="M16" s="487">
        <f t="shared" ref="M16" si="7">(K16+L16)/F16</f>
        <v>7.0624078624078629E-2</v>
      </c>
      <c r="N16" s="420" t="s">
        <v>556</v>
      </c>
      <c r="O16" s="458">
        <v>44351</v>
      </c>
      <c r="P16" s="428"/>
      <c r="Q16" s="4"/>
      <c r="R16" s="429" t="s">
        <v>559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4.25">
      <c r="A17" s="492">
        <v>8</v>
      </c>
      <c r="B17" s="493">
        <v>44350</v>
      </c>
      <c r="C17" s="494"/>
      <c r="D17" s="495" t="s">
        <v>830</v>
      </c>
      <c r="E17" s="496" t="s">
        <v>951</v>
      </c>
      <c r="F17" s="497">
        <v>292</v>
      </c>
      <c r="G17" s="498">
        <v>275</v>
      </c>
      <c r="H17" s="498">
        <v>306.5</v>
      </c>
      <c r="I17" s="499" t="s">
        <v>950</v>
      </c>
      <c r="J17" s="500" t="s">
        <v>893</v>
      </c>
      <c r="K17" s="500">
        <f t="shared" ref="K17" si="8">H17-F17</f>
        <v>14.5</v>
      </c>
      <c r="L17" s="501">
        <f>(F17*-0.8)/100</f>
        <v>-2.3360000000000003</v>
      </c>
      <c r="M17" s="502">
        <f t="shared" ref="M17" si="9">(K17+L17)/F17</f>
        <v>4.165753424657534E-2</v>
      </c>
      <c r="N17" s="500" t="s">
        <v>556</v>
      </c>
      <c r="O17" s="503">
        <v>44351</v>
      </c>
      <c r="P17" s="428"/>
      <c r="Q17" s="4"/>
      <c r="R17" s="429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4.25">
      <c r="A18" s="340">
        <v>9</v>
      </c>
      <c r="B18" s="354">
        <v>44357</v>
      </c>
      <c r="C18" s="355"/>
      <c r="D18" s="390" t="s">
        <v>74</v>
      </c>
      <c r="E18" s="359" t="s">
        <v>557</v>
      </c>
      <c r="F18" s="367" t="s">
        <v>958</v>
      </c>
      <c r="G18" s="364">
        <v>3345</v>
      </c>
      <c r="H18" s="359"/>
      <c r="I18" s="356" t="s">
        <v>959</v>
      </c>
      <c r="J18" s="334" t="s">
        <v>558</v>
      </c>
      <c r="K18" s="334"/>
      <c r="L18" s="382"/>
      <c r="M18" s="380"/>
      <c r="N18" s="334"/>
      <c r="O18" s="373"/>
      <c r="P18" s="428"/>
      <c r="Q18" s="4"/>
      <c r="R18" s="429" t="s">
        <v>559</v>
      </c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2" customFormat="1" ht="14.25">
      <c r="A19" s="340"/>
      <c r="B19" s="354"/>
      <c r="C19" s="355"/>
      <c r="D19" s="366"/>
      <c r="E19" s="359"/>
      <c r="F19" s="359"/>
      <c r="G19" s="364"/>
      <c r="H19" s="359"/>
      <c r="I19" s="356"/>
      <c r="J19" s="361"/>
      <c r="K19" s="361"/>
      <c r="L19" s="368"/>
      <c r="M19" s="333"/>
      <c r="N19" s="342"/>
      <c r="O19" s="339"/>
      <c r="P19" s="428"/>
      <c r="Q19" s="4"/>
      <c r="R19" s="429"/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2" customFormat="1" ht="14.25">
      <c r="A20" s="410"/>
      <c r="B20" s="411"/>
      <c r="C20" s="412"/>
      <c r="D20" s="413"/>
      <c r="E20" s="414"/>
      <c r="F20" s="414"/>
      <c r="G20" s="378"/>
      <c r="H20" s="414"/>
      <c r="I20" s="415"/>
      <c r="J20" s="379"/>
      <c r="K20" s="379"/>
      <c r="L20" s="416"/>
      <c r="M20" s="76"/>
      <c r="N20" s="417"/>
      <c r="O20" s="418"/>
      <c r="P20" s="362"/>
      <c r="Q20" s="61"/>
      <c r="R20" s="312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38" s="2" customFormat="1" ht="14.25">
      <c r="A21" s="410"/>
      <c r="B21" s="411"/>
      <c r="C21" s="412"/>
      <c r="D21" s="413"/>
      <c r="E21" s="414"/>
      <c r="F21" s="414"/>
      <c r="G21" s="378"/>
      <c r="H21" s="414"/>
      <c r="I21" s="415"/>
      <c r="J21" s="379"/>
      <c r="K21" s="379"/>
      <c r="L21" s="416"/>
      <c r="M21" s="76"/>
      <c r="N21" s="417"/>
      <c r="O21" s="418"/>
      <c r="P21" s="362"/>
      <c r="Q21" s="61"/>
      <c r="R21" s="312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38" s="2" customFormat="1" ht="12" customHeight="1">
      <c r="A22" s="20" t="s">
        <v>560</v>
      </c>
      <c r="B22" s="21"/>
      <c r="C22" s="22"/>
      <c r="D22" s="23"/>
      <c r="E22" s="24"/>
      <c r="F22" s="25"/>
      <c r="G22" s="25"/>
      <c r="H22" s="25"/>
      <c r="I22" s="25"/>
      <c r="J22" s="62"/>
      <c r="K22" s="25"/>
      <c r="L22" s="369"/>
      <c r="M22" s="35"/>
      <c r="N22" s="62"/>
      <c r="O22" s="63"/>
      <c r="P22" s="5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2" customFormat="1" ht="12" customHeight="1">
      <c r="A23" s="26" t="s">
        <v>561</v>
      </c>
      <c r="B23" s="20"/>
      <c r="C23" s="20"/>
      <c r="D23" s="20"/>
      <c r="F23" s="27" t="s">
        <v>562</v>
      </c>
      <c r="G23" s="14"/>
      <c r="H23" s="28"/>
      <c r="I23" s="33"/>
      <c r="J23" s="64"/>
      <c r="K23" s="65"/>
      <c r="L23" s="370"/>
      <c r="M23" s="66"/>
      <c r="N23" s="13"/>
      <c r="O23" s="67"/>
      <c r="P23" s="5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2" customFormat="1" ht="12" customHeight="1">
      <c r="A24" s="20" t="s">
        <v>563</v>
      </c>
      <c r="B24" s="20"/>
      <c r="C24" s="20"/>
      <c r="D24" s="20"/>
      <c r="E24" s="29"/>
      <c r="F24" s="27" t="s">
        <v>564</v>
      </c>
      <c r="G24" s="14"/>
      <c r="H24" s="28"/>
      <c r="I24" s="33"/>
      <c r="J24" s="64"/>
      <c r="K24" s="65"/>
      <c r="L24" s="370"/>
      <c r="M24" s="66"/>
      <c r="N24" s="13"/>
      <c r="O24" s="67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0"/>
      <c r="B25" s="20"/>
      <c r="C25" s="20"/>
      <c r="D25" s="20"/>
      <c r="E25" s="29"/>
      <c r="F25" s="14"/>
      <c r="G25" s="14"/>
      <c r="H25" s="28"/>
      <c r="I25" s="33"/>
      <c r="J25" s="68"/>
      <c r="K25" s="65"/>
      <c r="L25" s="370"/>
      <c r="M25" s="14"/>
      <c r="N25" s="69"/>
      <c r="O25" s="5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">
      <c r="A26" s="8"/>
      <c r="B26" s="30" t="s">
        <v>565</v>
      </c>
      <c r="C26" s="30"/>
      <c r="D26" s="30"/>
      <c r="E26" s="30"/>
      <c r="F26" s="31"/>
      <c r="G26" s="29"/>
      <c r="H26" s="29"/>
      <c r="I26" s="70"/>
      <c r="J26" s="71"/>
      <c r="K26" s="72"/>
      <c r="L26" s="371"/>
      <c r="M26" s="9"/>
      <c r="N26" s="8"/>
      <c r="O26" s="50"/>
      <c r="P26" s="4"/>
      <c r="R26" s="79"/>
      <c r="S26" s="13"/>
      <c r="T26" s="13"/>
      <c r="U26" s="13"/>
      <c r="V26" s="13"/>
      <c r="W26" s="13"/>
      <c r="X26" s="13"/>
      <c r="Y26" s="13"/>
      <c r="Z26" s="13"/>
    </row>
    <row r="27" spans="1:38" s="3" customFormat="1" ht="38.25">
      <c r="A27" s="17" t="s">
        <v>16</v>
      </c>
      <c r="B27" s="18" t="s">
        <v>534</v>
      </c>
      <c r="C27" s="18"/>
      <c r="D27" s="19" t="s">
        <v>545</v>
      </c>
      <c r="E27" s="18" t="s">
        <v>546</v>
      </c>
      <c r="F27" s="18" t="s">
        <v>547</v>
      </c>
      <c r="G27" s="18" t="s">
        <v>566</v>
      </c>
      <c r="H27" s="18" t="s">
        <v>549</v>
      </c>
      <c r="I27" s="18" t="s">
        <v>550</v>
      </c>
      <c r="J27" s="18" t="s">
        <v>551</v>
      </c>
      <c r="K27" s="59" t="s">
        <v>567</v>
      </c>
      <c r="L27" s="372" t="s">
        <v>818</v>
      </c>
      <c r="M27" s="60" t="s">
        <v>817</v>
      </c>
      <c r="N27" s="18" t="s">
        <v>554</v>
      </c>
      <c r="O27" s="75" t="s">
        <v>555</v>
      </c>
      <c r="P27" s="4"/>
      <c r="Q27" s="37"/>
      <c r="R27" s="35"/>
      <c r="S27" s="35"/>
      <c r="T27" s="35"/>
    </row>
    <row r="28" spans="1:38" s="350" customFormat="1" ht="15" customHeight="1">
      <c r="A28" s="488">
        <v>1</v>
      </c>
      <c r="B28" s="438">
        <v>44337</v>
      </c>
      <c r="C28" s="489"/>
      <c r="D28" s="490" t="s">
        <v>304</v>
      </c>
      <c r="E28" s="419" t="s">
        <v>557</v>
      </c>
      <c r="F28" s="419">
        <v>1314</v>
      </c>
      <c r="G28" s="491">
        <v>1275</v>
      </c>
      <c r="H28" s="491">
        <v>1352</v>
      </c>
      <c r="I28" s="419" t="s">
        <v>852</v>
      </c>
      <c r="J28" s="420" t="s">
        <v>891</v>
      </c>
      <c r="K28" s="420">
        <f t="shared" ref="K28" si="10">H28-F28</f>
        <v>38</v>
      </c>
      <c r="L28" s="486">
        <f>(F28*-0.7)/100</f>
        <v>-9.1980000000000004</v>
      </c>
      <c r="M28" s="487">
        <f t="shared" ref="M28" si="11">(K28+L28)/F28</f>
        <v>2.1919330289193302E-2</v>
      </c>
      <c r="N28" s="420" t="s">
        <v>556</v>
      </c>
      <c r="O28" s="479">
        <v>44350</v>
      </c>
      <c r="P28" s="4"/>
      <c r="Q28" s="4"/>
      <c r="R28" s="314" t="s">
        <v>792</v>
      </c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50" customFormat="1" ht="15" customHeight="1">
      <c r="A29" s="488">
        <v>2</v>
      </c>
      <c r="B29" s="438">
        <v>44341</v>
      </c>
      <c r="C29" s="489"/>
      <c r="D29" s="490" t="s">
        <v>97</v>
      </c>
      <c r="E29" s="419" t="s">
        <v>557</v>
      </c>
      <c r="F29" s="419">
        <v>190.5</v>
      </c>
      <c r="G29" s="491">
        <v>185</v>
      </c>
      <c r="H29" s="491">
        <v>195.5</v>
      </c>
      <c r="I29" s="419" t="s">
        <v>854</v>
      </c>
      <c r="J29" s="420" t="s">
        <v>901</v>
      </c>
      <c r="K29" s="420">
        <f t="shared" ref="K29" si="12">H29-F29</f>
        <v>5</v>
      </c>
      <c r="L29" s="486">
        <f>(F29*-0.7)/100</f>
        <v>-1.3334999999999999</v>
      </c>
      <c r="M29" s="487">
        <f t="shared" ref="M29" si="13">(K29+L29)/F29</f>
        <v>1.9246719160104987E-2</v>
      </c>
      <c r="N29" s="420" t="s">
        <v>556</v>
      </c>
      <c r="O29" s="458">
        <v>44354</v>
      </c>
      <c r="P29" s="4"/>
      <c r="Q29" s="4"/>
      <c r="R29" s="314" t="s">
        <v>559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50" customFormat="1" ht="15" customHeight="1">
      <c r="A30" s="459">
        <v>3</v>
      </c>
      <c r="B30" s="460">
        <v>44344</v>
      </c>
      <c r="C30" s="461"/>
      <c r="D30" s="462" t="s">
        <v>860</v>
      </c>
      <c r="E30" s="463" t="s">
        <v>557</v>
      </c>
      <c r="F30" s="463">
        <v>636.5</v>
      </c>
      <c r="G30" s="464">
        <v>615</v>
      </c>
      <c r="H30" s="464">
        <v>614</v>
      </c>
      <c r="I30" s="463" t="s">
        <v>861</v>
      </c>
      <c r="J30" s="465" t="s">
        <v>866</v>
      </c>
      <c r="K30" s="465">
        <f t="shared" ref="K30" si="14">H30-F30</f>
        <v>-22.5</v>
      </c>
      <c r="L30" s="466">
        <f>(F30*-0.7)/100</f>
        <v>-4.4554999999999998</v>
      </c>
      <c r="M30" s="467">
        <f t="shared" ref="M30" si="15">(K30+L30)/F30</f>
        <v>-4.234956794972506E-2</v>
      </c>
      <c r="N30" s="465" t="s">
        <v>620</v>
      </c>
      <c r="O30" s="468">
        <v>44348</v>
      </c>
      <c r="P30" s="61"/>
      <c r="Q30" s="61"/>
      <c r="R30" s="474" t="s">
        <v>792</v>
      </c>
      <c r="S30" s="3"/>
      <c r="T30" s="3"/>
      <c r="U30" s="3"/>
      <c r="V30" s="3"/>
      <c r="W30" s="3"/>
      <c r="X30" s="3"/>
      <c r="Y30" s="37"/>
      <c r="Z30" s="37"/>
      <c r="AA30" s="37"/>
    </row>
    <row r="31" spans="1:38" s="350" customFormat="1" ht="15" customHeight="1">
      <c r="A31" s="374">
        <v>4</v>
      </c>
      <c r="B31" s="395">
        <v>44348</v>
      </c>
      <c r="C31" s="398"/>
      <c r="D31" s="475" t="s">
        <v>169</v>
      </c>
      <c r="E31" s="367" t="s">
        <v>557</v>
      </c>
      <c r="F31" s="367" t="s">
        <v>867</v>
      </c>
      <c r="G31" s="399">
        <v>418</v>
      </c>
      <c r="H31" s="399"/>
      <c r="I31" s="367" t="s">
        <v>868</v>
      </c>
      <c r="J31" s="334" t="s">
        <v>558</v>
      </c>
      <c r="K31" s="334"/>
      <c r="L31" s="382"/>
      <c r="M31" s="380"/>
      <c r="N31" s="334"/>
      <c r="O31" s="387"/>
      <c r="P31" s="4"/>
      <c r="Q31" s="4"/>
      <c r="R31" s="314" t="s">
        <v>559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50" customFormat="1" ht="15" customHeight="1">
      <c r="A32" s="488">
        <v>5</v>
      </c>
      <c r="B32" s="438">
        <v>44350</v>
      </c>
      <c r="C32" s="489"/>
      <c r="D32" s="490" t="s">
        <v>882</v>
      </c>
      <c r="E32" s="419" t="s">
        <v>557</v>
      </c>
      <c r="F32" s="419">
        <v>745</v>
      </c>
      <c r="G32" s="491">
        <v>725</v>
      </c>
      <c r="H32" s="491">
        <v>764</v>
      </c>
      <c r="I32" s="419" t="s">
        <v>883</v>
      </c>
      <c r="J32" s="420" t="s">
        <v>902</v>
      </c>
      <c r="K32" s="420">
        <f t="shared" ref="K32" si="16">H32-F32</f>
        <v>19</v>
      </c>
      <c r="L32" s="486">
        <f>(F32*-0.7)/100</f>
        <v>-5.2149999999999999</v>
      </c>
      <c r="M32" s="487">
        <f t="shared" ref="M32" si="17">(K32+L32)/F32</f>
        <v>1.8503355704697987E-2</v>
      </c>
      <c r="N32" s="420" t="s">
        <v>556</v>
      </c>
      <c r="O32" s="458">
        <v>44354</v>
      </c>
      <c r="P32" s="4"/>
      <c r="Q32" s="4"/>
      <c r="R32" s="314" t="s">
        <v>559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350" customFormat="1" ht="15" customHeight="1">
      <c r="A33" s="488">
        <v>6</v>
      </c>
      <c r="B33" s="481">
        <v>44350</v>
      </c>
      <c r="C33" s="489"/>
      <c r="D33" s="490" t="s">
        <v>96</v>
      </c>
      <c r="E33" s="419" t="s">
        <v>557</v>
      </c>
      <c r="F33" s="419">
        <v>1195</v>
      </c>
      <c r="G33" s="491">
        <v>1160</v>
      </c>
      <c r="H33" s="491">
        <v>1217.5</v>
      </c>
      <c r="I33" s="419" t="s">
        <v>884</v>
      </c>
      <c r="J33" s="420" t="s">
        <v>885</v>
      </c>
      <c r="K33" s="420">
        <f t="shared" ref="K33:K34" si="18">H33-F33</f>
        <v>22.5</v>
      </c>
      <c r="L33" s="486">
        <f>(F33*-0.07)/100</f>
        <v>-0.83650000000000002</v>
      </c>
      <c r="M33" s="487">
        <f t="shared" ref="M33:M34" si="19">(K33+L33)/F33</f>
        <v>1.8128451882845186E-2</v>
      </c>
      <c r="N33" s="420" t="s">
        <v>556</v>
      </c>
      <c r="O33" s="479">
        <v>44350</v>
      </c>
      <c r="P33" s="4"/>
      <c r="Q33" s="4"/>
      <c r="R33" s="314" t="s">
        <v>559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50" customFormat="1" ht="15" customHeight="1">
      <c r="A34" s="488">
        <v>7</v>
      </c>
      <c r="B34" s="481">
        <v>44354</v>
      </c>
      <c r="C34" s="489"/>
      <c r="D34" s="490" t="s">
        <v>115</v>
      </c>
      <c r="E34" s="419" t="s">
        <v>557</v>
      </c>
      <c r="F34" s="419">
        <v>253</v>
      </c>
      <c r="G34" s="491">
        <v>245</v>
      </c>
      <c r="H34" s="491">
        <v>261</v>
      </c>
      <c r="I34" s="419" t="s">
        <v>898</v>
      </c>
      <c r="J34" s="420" t="s">
        <v>922</v>
      </c>
      <c r="K34" s="420">
        <f t="shared" si="18"/>
        <v>8</v>
      </c>
      <c r="L34" s="486">
        <f>(F34*-0.7)/100</f>
        <v>-1.7709999999999999</v>
      </c>
      <c r="M34" s="487">
        <f t="shared" si="19"/>
        <v>2.4620553359683797E-2</v>
      </c>
      <c r="N34" s="420" t="s">
        <v>556</v>
      </c>
      <c r="O34" s="458">
        <v>44356</v>
      </c>
      <c r="P34" s="4"/>
      <c r="Q34" s="4"/>
      <c r="R34" s="31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50" customFormat="1" ht="15" customHeight="1">
      <c r="A35" s="488">
        <v>8</v>
      </c>
      <c r="B35" s="438">
        <v>44355</v>
      </c>
      <c r="C35" s="489"/>
      <c r="D35" s="490" t="s">
        <v>913</v>
      </c>
      <c r="E35" s="419" t="s">
        <v>557</v>
      </c>
      <c r="F35" s="419">
        <v>361</v>
      </c>
      <c r="G35" s="491">
        <v>349</v>
      </c>
      <c r="H35" s="491">
        <v>368</v>
      </c>
      <c r="I35" s="419" t="s">
        <v>914</v>
      </c>
      <c r="J35" s="420" t="s">
        <v>887</v>
      </c>
      <c r="K35" s="420">
        <f t="shared" ref="K35" si="20">H35-F35</f>
        <v>7</v>
      </c>
      <c r="L35" s="486">
        <f>(F35*-0.07)/100</f>
        <v>-0.25270000000000004</v>
      </c>
      <c r="M35" s="487">
        <f t="shared" ref="M35" si="21">(K35+L35)/F35</f>
        <v>1.8690581717451523E-2</v>
      </c>
      <c r="N35" s="420" t="s">
        <v>556</v>
      </c>
      <c r="O35" s="479">
        <v>44355</v>
      </c>
      <c r="P35" s="4"/>
      <c r="Q35" s="4"/>
      <c r="R35" s="314" t="s">
        <v>559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50" customFormat="1" ht="15" customHeight="1">
      <c r="A36" s="374">
        <v>9</v>
      </c>
      <c r="B36" s="395">
        <v>44356</v>
      </c>
      <c r="C36" s="398"/>
      <c r="D36" s="475" t="s">
        <v>923</v>
      </c>
      <c r="E36" s="367" t="s">
        <v>557</v>
      </c>
      <c r="F36" s="367" t="s">
        <v>924</v>
      </c>
      <c r="G36" s="399">
        <v>2045</v>
      </c>
      <c r="H36" s="399"/>
      <c r="I36" s="367" t="s">
        <v>925</v>
      </c>
      <c r="J36" s="334" t="s">
        <v>558</v>
      </c>
      <c r="K36" s="334"/>
      <c r="L36" s="382"/>
      <c r="M36" s="380"/>
      <c r="N36" s="334"/>
      <c r="O36" s="387"/>
      <c r="P36" s="4"/>
      <c r="Q36" s="4"/>
      <c r="R36" s="314" t="s">
        <v>559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50" customFormat="1" ht="15" customHeight="1">
      <c r="A37" s="374">
        <v>10</v>
      </c>
      <c r="B37" s="395">
        <v>44357</v>
      </c>
      <c r="C37" s="398"/>
      <c r="D37" s="475" t="s">
        <v>296</v>
      </c>
      <c r="E37" s="367" t="s">
        <v>557</v>
      </c>
      <c r="F37" s="367" t="s">
        <v>956</v>
      </c>
      <c r="G37" s="399">
        <v>2760</v>
      </c>
      <c r="H37" s="399"/>
      <c r="I37" s="367" t="s">
        <v>957</v>
      </c>
      <c r="J37" s="334" t="s">
        <v>558</v>
      </c>
      <c r="K37" s="334"/>
      <c r="L37" s="382"/>
      <c r="M37" s="380"/>
      <c r="N37" s="334"/>
      <c r="O37" s="373"/>
      <c r="P37" s="4"/>
      <c r="Q37" s="4"/>
      <c r="R37" s="31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50" customFormat="1" ht="15" customHeight="1">
      <c r="A38" s="374"/>
      <c r="B38" s="395"/>
      <c r="C38" s="398"/>
      <c r="D38" s="475"/>
      <c r="E38" s="367"/>
      <c r="F38" s="367"/>
      <c r="G38" s="399"/>
      <c r="H38" s="399"/>
      <c r="I38" s="367"/>
      <c r="J38" s="334"/>
      <c r="K38" s="334"/>
      <c r="L38" s="382"/>
      <c r="M38" s="380"/>
      <c r="N38" s="334"/>
      <c r="O38" s="387"/>
      <c r="P38" s="4"/>
      <c r="Q38" s="4"/>
      <c r="R38" s="314"/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50" customFormat="1" ht="15" customHeight="1">
      <c r="A39" s="374"/>
      <c r="B39" s="395"/>
      <c r="C39" s="398"/>
      <c r="D39" s="475"/>
      <c r="E39" s="367"/>
      <c r="F39" s="367"/>
      <c r="G39" s="399"/>
      <c r="H39" s="399"/>
      <c r="I39" s="367"/>
      <c r="J39" s="334"/>
      <c r="K39" s="334"/>
      <c r="L39" s="382"/>
      <c r="M39" s="380"/>
      <c r="N39" s="334"/>
      <c r="O39" s="387"/>
      <c r="P39" s="4"/>
      <c r="Q39" s="4"/>
      <c r="R39" s="314"/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50" customFormat="1" ht="15" customHeight="1">
      <c r="A40" s="374"/>
      <c r="B40" s="395"/>
      <c r="C40" s="398"/>
      <c r="D40" s="475"/>
      <c r="E40" s="367"/>
      <c r="F40" s="367"/>
      <c r="G40" s="399"/>
      <c r="H40" s="399"/>
      <c r="I40" s="367"/>
      <c r="J40" s="334"/>
      <c r="K40" s="334"/>
      <c r="L40" s="382"/>
      <c r="M40" s="380"/>
      <c r="N40" s="334"/>
      <c r="O40" s="387"/>
      <c r="P40" s="4"/>
      <c r="Q40" s="4"/>
      <c r="R40" s="314"/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50" customFormat="1" ht="15" customHeight="1">
      <c r="A41" s="374"/>
      <c r="B41" s="395"/>
      <c r="C41" s="398"/>
      <c r="D41" s="475"/>
      <c r="E41" s="367"/>
      <c r="F41" s="367"/>
      <c r="G41" s="399"/>
      <c r="H41" s="399"/>
      <c r="I41" s="367"/>
      <c r="J41" s="334"/>
      <c r="K41" s="334"/>
      <c r="L41" s="382"/>
      <c r="M41" s="380"/>
      <c r="N41" s="334"/>
      <c r="O41" s="373"/>
      <c r="P41" s="4"/>
      <c r="Q41" s="4"/>
      <c r="R41" s="314"/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50" customFormat="1" ht="15" customHeight="1">
      <c r="A42" s="374"/>
      <c r="B42" s="395"/>
      <c r="C42" s="398"/>
      <c r="D42" s="475"/>
      <c r="E42" s="367"/>
      <c r="F42" s="367"/>
      <c r="G42" s="399"/>
      <c r="H42" s="399"/>
      <c r="I42" s="367"/>
      <c r="J42" s="334"/>
      <c r="K42" s="334"/>
      <c r="L42" s="382"/>
      <c r="M42" s="380"/>
      <c r="N42" s="334"/>
      <c r="O42" s="387"/>
      <c r="P42" s="4"/>
      <c r="Q42" s="4"/>
      <c r="R42" s="314"/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50" customFormat="1" ht="15" customHeight="1">
      <c r="A43" s="374"/>
      <c r="B43" s="395"/>
      <c r="C43" s="398"/>
      <c r="D43" s="475"/>
      <c r="E43" s="367"/>
      <c r="F43" s="367"/>
      <c r="G43" s="399"/>
      <c r="H43" s="399"/>
      <c r="I43" s="367"/>
      <c r="J43" s="334"/>
      <c r="K43" s="334"/>
      <c r="L43" s="382"/>
      <c r="M43" s="380"/>
      <c r="N43" s="334"/>
      <c r="O43" s="387"/>
      <c r="P43" s="4"/>
      <c r="Q43" s="4"/>
      <c r="R43" s="314"/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50" customFormat="1" ht="15" customHeight="1">
      <c r="A44" s="374"/>
      <c r="B44" s="395"/>
      <c r="C44" s="398"/>
      <c r="D44" s="475"/>
      <c r="E44" s="367"/>
      <c r="F44" s="367"/>
      <c r="G44" s="399"/>
      <c r="H44" s="399"/>
      <c r="I44" s="367"/>
      <c r="J44" s="334"/>
      <c r="K44" s="334"/>
      <c r="L44" s="382"/>
      <c r="M44" s="380"/>
      <c r="N44" s="334"/>
      <c r="O44" s="387"/>
      <c r="P44" s="4"/>
      <c r="Q44" s="4"/>
      <c r="R44" s="314"/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50" customFormat="1" ht="15" customHeight="1">
      <c r="A45" s="374"/>
      <c r="B45" s="395"/>
      <c r="C45" s="398"/>
      <c r="D45" s="475"/>
      <c r="E45" s="367"/>
      <c r="F45" s="367"/>
      <c r="G45" s="399"/>
      <c r="H45" s="399"/>
      <c r="I45" s="367"/>
      <c r="J45" s="334"/>
      <c r="K45" s="334"/>
      <c r="L45" s="382"/>
      <c r="M45" s="380"/>
      <c r="N45" s="334"/>
      <c r="O45" s="387"/>
      <c r="P45" s="4"/>
      <c r="Q45" s="4"/>
      <c r="R45" s="314"/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50" customFormat="1" ht="15" customHeight="1">
      <c r="A46" s="374"/>
      <c r="B46" s="395"/>
      <c r="C46" s="398"/>
      <c r="D46" s="475"/>
      <c r="E46" s="367"/>
      <c r="F46" s="367"/>
      <c r="G46" s="399"/>
      <c r="H46" s="399"/>
      <c r="I46" s="367"/>
      <c r="J46" s="334"/>
      <c r="K46" s="334"/>
      <c r="L46" s="382"/>
      <c r="M46" s="380"/>
      <c r="N46" s="334"/>
      <c r="O46" s="387"/>
      <c r="P46" s="4"/>
      <c r="Q46" s="4"/>
      <c r="R46" s="314"/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50" customFormat="1" ht="15" customHeight="1">
      <c r="A47" s="374"/>
      <c r="B47" s="395"/>
      <c r="C47" s="398"/>
      <c r="D47" s="475"/>
      <c r="E47" s="367"/>
      <c r="F47" s="367"/>
      <c r="G47" s="399"/>
      <c r="H47" s="399"/>
      <c r="I47" s="367"/>
      <c r="J47" s="334"/>
      <c r="K47" s="334"/>
      <c r="L47" s="382"/>
      <c r="M47" s="380"/>
      <c r="N47" s="334"/>
      <c r="O47" s="387"/>
      <c r="P47" s="4"/>
      <c r="Q47" s="4"/>
      <c r="R47" s="314"/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50" customFormat="1" ht="15" customHeight="1">
      <c r="A48" s="374"/>
      <c r="B48" s="395"/>
      <c r="C48" s="398"/>
      <c r="D48" s="475"/>
      <c r="E48" s="367"/>
      <c r="F48" s="367"/>
      <c r="G48" s="399"/>
      <c r="H48" s="399"/>
      <c r="I48" s="367"/>
      <c r="J48" s="334"/>
      <c r="K48" s="334"/>
      <c r="L48" s="382"/>
      <c r="M48" s="380"/>
      <c r="N48" s="334"/>
      <c r="O48" s="387"/>
      <c r="P48" s="4"/>
      <c r="Q48" s="4"/>
      <c r="R48" s="314"/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50" customFormat="1" ht="15" customHeight="1">
      <c r="A49" s="374"/>
      <c r="B49" s="395"/>
      <c r="C49" s="398"/>
      <c r="D49" s="475"/>
      <c r="E49" s="367"/>
      <c r="F49" s="367"/>
      <c r="G49" s="399"/>
      <c r="H49" s="399"/>
      <c r="I49" s="367"/>
      <c r="J49" s="334"/>
      <c r="K49" s="334"/>
      <c r="L49" s="382"/>
      <c r="M49" s="380"/>
      <c r="N49" s="361"/>
      <c r="O49" s="373"/>
      <c r="P49" s="4"/>
      <c r="Q49" s="4"/>
      <c r="R49" s="314"/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50" customFormat="1" ht="15" customHeight="1">
      <c r="A50" s="374"/>
      <c r="B50" s="395"/>
      <c r="C50" s="398"/>
      <c r="D50" s="475"/>
      <c r="E50" s="367"/>
      <c r="F50" s="367"/>
      <c r="G50" s="399"/>
      <c r="H50" s="399"/>
      <c r="I50" s="367"/>
      <c r="J50" s="334"/>
      <c r="K50" s="334"/>
      <c r="L50" s="382"/>
      <c r="M50" s="380"/>
      <c r="N50" s="361"/>
      <c r="O50" s="373"/>
      <c r="P50" s="4"/>
      <c r="Q50" s="4"/>
      <c r="R50" s="314"/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50" customFormat="1" ht="15" customHeight="1">
      <c r="A51" s="452"/>
      <c r="B51" s="401"/>
      <c r="C51" s="453"/>
      <c r="D51" s="454"/>
      <c r="E51" s="377"/>
      <c r="F51" s="377"/>
      <c r="G51" s="455"/>
      <c r="H51" s="455"/>
      <c r="I51" s="377"/>
      <c r="J51" s="375"/>
      <c r="K51" s="375"/>
      <c r="L51" s="456"/>
      <c r="M51" s="389"/>
      <c r="N51" s="379"/>
      <c r="O51" s="457"/>
      <c r="P51" s="4"/>
      <c r="Q51" s="4"/>
      <c r="R51" s="314"/>
      <c r="S51" s="37"/>
      <c r="T51" s="37"/>
      <c r="U51" s="37"/>
      <c r="V51" s="37"/>
      <c r="W51" s="37"/>
      <c r="X51" s="37"/>
      <c r="Y51" s="37"/>
      <c r="Z51" s="37"/>
      <c r="AA51" s="37"/>
    </row>
    <row r="52" spans="1:34" ht="44.25" customHeight="1">
      <c r="A52" s="20" t="s">
        <v>560</v>
      </c>
      <c r="B52" s="36"/>
      <c r="C52" s="36"/>
      <c r="D52" s="37"/>
      <c r="E52" s="33"/>
      <c r="F52" s="33"/>
      <c r="G52" s="32"/>
      <c r="H52" s="32" t="s">
        <v>819</v>
      </c>
      <c r="I52" s="33"/>
      <c r="J52" s="14"/>
      <c r="K52" s="76"/>
      <c r="L52" s="77"/>
      <c r="M52" s="76"/>
      <c r="N52" s="78"/>
      <c r="O52" s="76"/>
      <c r="P52" s="4"/>
      <c r="Q52" s="388"/>
      <c r="R52" s="400"/>
      <c r="S52" s="388"/>
      <c r="T52" s="388"/>
      <c r="U52" s="388"/>
      <c r="V52" s="388"/>
      <c r="W52" s="388"/>
      <c r="X52" s="388"/>
      <c r="Y52" s="388"/>
      <c r="Z52" s="37"/>
      <c r="AA52" s="37"/>
      <c r="AB52" s="37"/>
    </row>
    <row r="53" spans="1:34" s="3" customFormat="1">
      <c r="A53" s="26" t="s">
        <v>561</v>
      </c>
      <c r="B53" s="20"/>
      <c r="C53" s="20"/>
      <c r="D53" s="20"/>
      <c r="E53" s="2"/>
      <c r="F53" s="27" t="s">
        <v>562</v>
      </c>
      <c r="G53" s="38"/>
      <c r="H53" s="39"/>
      <c r="I53" s="79"/>
      <c r="J53" s="14"/>
      <c r="K53" s="80"/>
      <c r="L53" s="81"/>
      <c r="M53" s="82"/>
      <c r="N53" s="83"/>
      <c r="O53" s="84"/>
      <c r="P53" s="2"/>
      <c r="Q53" s="1"/>
      <c r="R53" s="9"/>
      <c r="Z53" s="6"/>
      <c r="AA53" s="6"/>
      <c r="AB53" s="6"/>
      <c r="AC53" s="6"/>
      <c r="AD53" s="6"/>
      <c r="AE53" s="6"/>
      <c r="AF53" s="6"/>
      <c r="AG53" s="6"/>
      <c r="AH53" s="6"/>
    </row>
    <row r="54" spans="1:34" s="6" customFormat="1" ht="14.25" customHeight="1">
      <c r="A54" s="26"/>
      <c r="B54" s="20"/>
      <c r="C54" s="20"/>
      <c r="D54" s="20"/>
      <c r="E54" s="29"/>
      <c r="F54" s="27" t="s">
        <v>564</v>
      </c>
      <c r="G54" s="38"/>
      <c r="H54" s="39"/>
      <c r="I54" s="79"/>
      <c r="J54" s="14"/>
      <c r="K54" s="80"/>
      <c r="L54" s="81"/>
      <c r="M54" s="82"/>
      <c r="N54" s="83"/>
      <c r="O54" s="84"/>
      <c r="P54" s="2"/>
      <c r="Q54" s="1"/>
      <c r="R54" s="9"/>
      <c r="S54" s="3"/>
      <c r="Y54" s="3"/>
      <c r="Z54" s="3"/>
    </row>
    <row r="55" spans="1:34" s="6" customFormat="1" ht="14.25" customHeight="1">
      <c r="A55" s="20"/>
      <c r="B55" s="20"/>
      <c r="C55" s="20"/>
      <c r="D55" s="20"/>
      <c r="E55" s="29"/>
      <c r="F55" s="14"/>
      <c r="G55" s="14"/>
      <c r="H55" s="28"/>
      <c r="I55" s="33"/>
      <c r="J55" s="68"/>
      <c r="K55" s="65"/>
      <c r="L55" s="66"/>
      <c r="M55" s="14"/>
      <c r="N55" s="69"/>
      <c r="O55" s="54"/>
      <c r="P55" s="5"/>
      <c r="Q55" s="1"/>
      <c r="R55" s="9"/>
      <c r="S55" s="3"/>
      <c r="Y55" s="3"/>
      <c r="Z55" s="3"/>
    </row>
    <row r="56" spans="1:34" s="6" customFormat="1" ht="15">
      <c r="A56" s="40" t="s">
        <v>571</v>
      </c>
      <c r="B56" s="40"/>
      <c r="C56" s="40"/>
      <c r="D56" s="40"/>
      <c r="E56" s="29"/>
      <c r="F56" s="14"/>
      <c r="G56" s="9"/>
      <c r="H56" s="14"/>
      <c r="I56" s="9"/>
      <c r="J56" s="85"/>
      <c r="K56" s="9"/>
      <c r="L56" s="9"/>
      <c r="M56" s="9"/>
      <c r="N56" s="9"/>
      <c r="O56" s="86"/>
      <c r="P56"/>
      <c r="Q56" s="1"/>
      <c r="R56" s="9"/>
      <c r="S56" s="3"/>
      <c r="Y56" s="3"/>
      <c r="Z56" s="3"/>
    </row>
    <row r="57" spans="1:34" s="6" customFormat="1" ht="38.25">
      <c r="A57" s="18" t="s">
        <v>16</v>
      </c>
      <c r="B57" s="18" t="s">
        <v>534</v>
      </c>
      <c r="C57" s="18"/>
      <c r="D57" s="19" t="s">
        <v>545</v>
      </c>
      <c r="E57" s="18" t="s">
        <v>546</v>
      </c>
      <c r="F57" s="18" t="s">
        <v>547</v>
      </c>
      <c r="G57" s="18" t="s">
        <v>566</v>
      </c>
      <c r="H57" s="18" t="s">
        <v>549</v>
      </c>
      <c r="I57" s="18" t="s">
        <v>550</v>
      </c>
      <c r="J57" s="17" t="s">
        <v>551</v>
      </c>
      <c r="K57" s="74" t="s">
        <v>572</v>
      </c>
      <c r="L57" s="60" t="s">
        <v>818</v>
      </c>
      <c r="M57" s="74" t="s">
        <v>568</v>
      </c>
      <c r="N57" s="18" t="s">
        <v>569</v>
      </c>
      <c r="O57" s="17" t="s">
        <v>554</v>
      </c>
      <c r="P57" s="87" t="s">
        <v>555</v>
      </c>
      <c r="Q57" s="1"/>
      <c r="R57" s="14"/>
      <c r="S57" s="3"/>
      <c r="Y57" s="3"/>
      <c r="Z57" s="3"/>
    </row>
    <row r="58" spans="1:34" s="350" customFormat="1" ht="13.9" customHeight="1">
      <c r="A58" s="451">
        <v>1</v>
      </c>
      <c r="B58" s="438">
        <v>44343</v>
      </c>
      <c r="C58" s="447"/>
      <c r="D58" s="421" t="s">
        <v>857</v>
      </c>
      <c r="E58" s="448" t="s">
        <v>557</v>
      </c>
      <c r="F58" s="419">
        <v>2330</v>
      </c>
      <c r="G58" s="419">
        <v>2285</v>
      </c>
      <c r="H58" s="419">
        <v>2361</v>
      </c>
      <c r="I58" s="478" t="s">
        <v>858</v>
      </c>
      <c r="J58" s="420" t="s">
        <v>874</v>
      </c>
      <c r="K58" s="476">
        <f t="shared" ref="K58:K59" si="22">H58-F58</f>
        <v>31</v>
      </c>
      <c r="L58" s="477">
        <f t="shared" ref="L58:L59" si="23">(H58*N58)*0.07%</f>
        <v>495.81000000000006</v>
      </c>
      <c r="M58" s="449">
        <f t="shared" ref="M58:M59" si="24">(K58*N58)-L58</f>
        <v>8804.19</v>
      </c>
      <c r="N58" s="420">
        <v>300</v>
      </c>
      <c r="O58" s="450" t="s">
        <v>556</v>
      </c>
      <c r="P58" s="458">
        <v>44349</v>
      </c>
      <c r="Q58" s="344"/>
      <c r="R58" s="314" t="s">
        <v>559</v>
      </c>
      <c r="S58" s="37"/>
      <c r="Y58" s="37"/>
      <c r="Z58" s="37"/>
    </row>
    <row r="59" spans="1:34" s="350" customFormat="1" ht="13.9" customHeight="1">
      <c r="A59" s="451">
        <v>2</v>
      </c>
      <c r="B59" s="438">
        <v>44349</v>
      </c>
      <c r="C59" s="447"/>
      <c r="D59" s="421" t="s">
        <v>872</v>
      </c>
      <c r="E59" s="448" t="s">
        <v>557</v>
      </c>
      <c r="F59" s="419">
        <v>678.5</v>
      </c>
      <c r="G59" s="419">
        <v>668</v>
      </c>
      <c r="H59" s="419">
        <v>685.5</v>
      </c>
      <c r="I59" s="478" t="s">
        <v>873</v>
      </c>
      <c r="J59" s="420" t="s">
        <v>887</v>
      </c>
      <c r="K59" s="476">
        <f t="shared" si="22"/>
        <v>7</v>
      </c>
      <c r="L59" s="477">
        <f t="shared" si="23"/>
        <v>527.83500000000004</v>
      </c>
      <c r="M59" s="449">
        <f t="shared" si="24"/>
        <v>7172.165</v>
      </c>
      <c r="N59" s="420">
        <v>1100</v>
      </c>
      <c r="O59" s="450" t="s">
        <v>556</v>
      </c>
      <c r="P59" s="458">
        <v>44350</v>
      </c>
      <c r="Q59" s="344"/>
      <c r="R59" s="314" t="s">
        <v>559</v>
      </c>
      <c r="S59" s="37"/>
      <c r="Y59" s="37"/>
      <c r="Z59" s="37"/>
    </row>
    <row r="60" spans="1:34" s="350" customFormat="1" ht="13.9" customHeight="1">
      <c r="A60" s="451">
        <v>3</v>
      </c>
      <c r="B60" s="438">
        <v>44349</v>
      </c>
      <c r="C60" s="447"/>
      <c r="D60" s="421" t="s">
        <v>875</v>
      </c>
      <c r="E60" s="448" t="s">
        <v>557</v>
      </c>
      <c r="F60" s="419">
        <v>1840</v>
      </c>
      <c r="G60" s="419">
        <v>1794</v>
      </c>
      <c r="H60" s="419">
        <v>1868.5</v>
      </c>
      <c r="I60" s="478" t="s">
        <v>880</v>
      </c>
      <c r="J60" s="420" t="s">
        <v>886</v>
      </c>
      <c r="K60" s="476">
        <f t="shared" ref="K60" si="25">H60-F60</f>
        <v>28.5</v>
      </c>
      <c r="L60" s="477">
        <f t="shared" ref="L60" si="26">(H60*N60)*0.07%</f>
        <v>359.68625000000003</v>
      </c>
      <c r="M60" s="449">
        <f t="shared" ref="M60" si="27">(K60*N60)-L60</f>
        <v>7477.8137500000003</v>
      </c>
      <c r="N60" s="420">
        <v>275</v>
      </c>
      <c r="O60" s="450" t="s">
        <v>556</v>
      </c>
      <c r="P60" s="458">
        <v>44350</v>
      </c>
      <c r="Q60" s="344"/>
      <c r="R60" s="314" t="s">
        <v>559</v>
      </c>
      <c r="S60" s="37"/>
      <c r="Y60" s="37"/>
      <c r="Z60" s="37"/>
    </row>
    <row r="61" spans="1:34" s="350" customFormat="1" ht="13.9" customHeight="1">
      <c r="A61" s="451">
        <v>4</v>
      </c>
      <c r="B61" s="438">
        <v>44349</v>
      </c>
      <c r="C61" s="447"/>
      <c r="D61" s="421" t="s">
        <v>876</v>
      </c>
      <c r="E61" s="448" t="s">
        <v>557</v>
      </c>
      <c r="F61" s="419">
        <v>4530</v>
      </c>
      <c r="G61" s="419">
        <v>4440</v>
      </c>
      <c r="H61" s="419">
        <v>4630</v>
      </c>
      <c r="I61" s="478" t="s">
        <v>881</v>
      </c>
      <c r="J61" s="420" t="s">
        <v>888</v>
      </c>
      <c r="K61" s="476">
        <f t="shared" ref="K61:K63" si="28">H61-F61</f>
        <v>100</v>
      </c>
      <c r="L61" s="477">
        <f t="shared" ref="L61:L63" si="29">(H61*N61)*0.07%</f>
        <v>405.12500000000006</v>
      </c>
      <c r="M61" s="449">
        <f t="shared" ref="M61:M63" si="30">(K61*N61)-L61</f>
        <v>12094.875</v>
      </c>
      <c r="N61" s="420">
        <v>125</v>
      </c>
      <c r="O61" s="450" t="s">
        <v>556</v>
      </c>
      <c r="P61" s="458">
        <v>44350</v>
      </c>
      <c r="Q61" s="344"/>
      <c r="R61" s="314" t="s">
        <v>559</v>
      </c>
      <c r="S61" s="37"/>
      <c r="Y61" s="37"/>
      <c r="Z61" s="37"/>
    </row>
    <row r="62" spans="1:34" s="350" customFormat="1" ht="13.9" customHeight="1">
      <c r="A62" s="451">
        <v>5</v>
      </c>
      <c r="B62" s="438">
        <v>44351</v>
      </c>
      <c r="C62" s="447"/>
      <c r="D62" s="421" t="s">
        <v>857</v>
      </c>
      <c r="E62" s="448" t="s">
        <v>557</v>
      </c>
      <c r="F62" s="419">
        <v>2334</v>
      </c>
      <c r="G62" s="419">
        <v>2289</v>
      </c>
      <c r="H62" s="419">
        <v>2362</v>
      </c>
      <c r="I62" s="478" t="s">
        <v>892</v>
      </c>
      <c r="J62" s="420" t="s">
        <v>926</v>
      </c>
      <c r="K62" s="476">
        <f t="shared" si="28"/>
        <v>28</v>
      </c>
      <c r="L62" s="477">
        <f t="shared" si="29"/>
        <v>496.0200000000001</v>
      </c>
      <c r="M62" s="449">
        <f t="shared" si="30"/>
        <v>7903.98</v>
      </c>
      <c r="N62" s="420">
        <v>300</v>
      </c>
      <c r="O62" s="450" t="s">
        <v>556</v>
      </c>
      <c r="P62" s="458">
        <v>44356</v>
      </c>
      <c r="Q62" s="344"/>
      <c r="R62" s="314" t="s">
        <v>559</v>
      </c>
      <c r="S62" s="37"/>
      <c r="Y62" s="37"/>
      <c r="Z62" s="37"/>
    </row>
    <row r="63" spans="1:34" s="350" customFormat="1" ht="13.9" customHeight="1">
      <c r="A63" s="504">
        <v>6</v>
      </c>
      <c r="B63" s="505">
        <v>44354</v>
      </c>
      <c r="C63" s="506"/>
      <c r="D63" s="507" t="s">
        <v>896</v>
      </c>
      <c r="E63" s="508" t="s">
        <v>557</v>
      </c>
      <c r="F63" s="465">
        <v>1221</v>
      </c>
      <c r="G63" s="465">
        <v>1197</v>
      </c>
      <c r="H63" s="465">
        <v>1200</v>
      </c>
      <c r="I63" s="465" t="s">
        <v>897</v>
      </c>
      <c r="J63" s="465" t="s">
        <v>927</v>
      </c>
      <c r="K63" s="509">
        <f t="shared" si="28"/>
        <v>-21</v>
      </c>
      <c r="L63" s="510">
        <f t="shared" si="29"/>
        <v>462.00000000000006</v>
      </c>
      <c r="M63" s="511">
        <f t="shared" si="30"/>
        <v>-12012</v>
      </c>
      <c r="N63" s="465">
        <v>550</v>
      </c>
      <c r="O63" s="512" t="s">
        <v>620</v>
      </c>
      <c r="P63" s="468">
        <v>44356</v>
      </c>
      <c r="Q63" s="344"/>
      <c r="R63" s="314" t="s">
        <v>559</v>
      </c>
      <c r="S63" s="37"/>
      <c r="Y63" s="37"/>
      <c r="Z63" s="37"/>
    </row>
    <row r="64" spans="1:34" s="350" customFormat="1" ht="13.9" customHeight="1">
      <c r="A64" s="504">
        <v>7</v>
      </c>
      <c r="B64" s="505">
        <v>44355</v>
      </c>
      <c r="C64" s="506"/>
      <c r="D64" s="507" t="s">
        <v>876</v>
      </c>
      <c r="E64" s="508" t="s">
        <v>557</v>
      </c>
      <c r="F64" s="465">
        <v>4650</v>
      </c>
      <c r="G64" s="465">
        <v>4540</v>
      </c>
      <c r="H64" s="465">
        <v>4580</v>
      </c>
      <c r="I64" s="465" t="s">
        <v>915</v>
      </c>
      <c r="J64" s="465" t="s">
        <v>928</v>
      </c>
      <c r="K64" s="509">
        <f t="shared" ref="K64" si="31">H64-F64</f>
        <v>-70</v>
      </c>
      <c r="L64" s="510">
        <f t="shared" ref="L64" si="32">(H64*N64)*0.07%</f>
        <v>400.75000000000006</v>
      </c>
      <c r="M64" s="511">
        <f t="shared" ref="M64" si="33">(K64*N64)-L64</f>
        <v>-9150.75</v>
      </c>
      <c r="N64" s="465">
        <v>125</v>
      </c>
      <c r="O64" s="512" t="s">
        <v>620</v>
      </c>
      <c r="P64" s="468">
        <v>44356</v>
      </c>
      <c r="Q64" s="344"/>
      <c r="R64" s="314" t="s">
        <v>559</v>
      </c>
      <c r="S64" s="37"/>
      <c r="Y64" s="37"/>
      <c r="Z64" s="37"/>
    </row>
    <row r="65" spans="1:34" s="350" customFormat="1" ht="13.9" customHeight="1">
      <c r="A65" s="451">
        <v>8</v>
      </c>
      <c r="B65" s="438">
        <v>44355</v>
      </c>
      <c r="C65" s="447"/>
      <c r="D65" s="421" t="s">
        <v>916</v>
      </c>
      <c r="E65" s="448" t="s">
        <v>557</v>
      </c>
      <c r="F65" s="419">
        <v>968</v>
      </c>
      <c r="G65" s="419">
        <v>949</v>
      </c>
      <c r="H65" s="419">
        <v>980</v>
      </c>
      <c r="I65" s="478" t="s">
        <v>917</v>
      </c>
      <c r="J65" s="420" t="s">
        <v>844</v>
      </c>
      <c r="K65" s="476">
        <f t="shared" ref="K65" si="34">H65-F65</f>
        <v>12</v>
      </c>
      <c r="L65" s="477">
        <f t="shared" ref="L65" si="35">(H65*N65)*0.07%</f>
        <v>480.20000000000005</v>
      </c>
      <c r="M65" s="449">
        <f t="shared" ref="M65" si="36">(K65*N65)-L65</f>
        <v>7919.8</v>
      </c>
      <c r="N65" s="420">
        <v>700</v>
      </c>
      <c r="O65" s="450" t="s">
        <v>556</v>
      </c>
      <c r="P65" s="458">
        <v>44356</v>
      </c>
      <c r="Q65" s="344"/>
      <c r="R65" s="314" t="s">
        <v>559</v>
      </c>
      <c r="S65" s="37"/>
      <c r="Y65" s="37"/>
      <c r="Z65" s="37"/>
    </row>
    <row r="66" spans="1:34" s="350" customFormat="1" ht="13.9" customHeight="1">
      <c r="A66" s="534">
        <v>9</v>
      </c>
      <c r="B66" s="536">
        <v>44358</v>
      </c>
      <c r="C66" s="390" t="s">
        <v>1002</v>
      </c>
      <c r="D66" s="516" t="s">
        <v>1004</v>
      </c>
      <c r="E66" s="391" t="s">
        <v>557</v>
      </c>
      <c r="F66" s="367" t="s">
        <v>1005</v>
      </c>
      <c r="G66" s="367">
        <v>2145</v>
      </c>
      <c r="H66" s="367"/>
      <c r="I66" s="334">
        <v>2300</v>
      </c>
      <c r="J66" s="532" t="s">
        <v>558</v>
      </c>
      <c r="K66" s="384"/>
      <c r="L66" s="384"/>
      <c r="M66" s="470"/>
      <c r="N66" s="470"/>
      <c r="O66" s="385"/>
      <c r="P66" s="513"/>
      <c r="Q66" s="344"/>
      <c r="R66" s="314" t="s">
        <v>559</v>
      </c>
      <c r="S66" s="37"/>
      <c r="Y66" s="37"/>
      <c r="Z66" s="37"/>
    </row>
    <row r="67" spans="1:34" s="350" customFormat="1" ht="13.9" customHeight="1">
      <c r="A67" s="535"/>
      <c r="B67" s="537"/>
      <c r="C67" s="390" t="s">
        <v>1003</v>
      </c>
      <c r="D67" s="517" t="s">
        <v>1006</v>
      </c>
      <c r="E67" s="391" t="s">
        <v>849</v>
      </c>
      <c r="F67" s="367" t="s">
        <v>1007</v>
      </c>
      <c r="G67" s="367"/>
      <c r="H67" s="367"/>
      <c r="I67" s="334"/>
      <c r="J67" s="533"/>
      <c r="K67" s="382"/>
      <c r="L67" s="384"/>
      <c r="M67" s="472"/>
      <c r="N67" s="472"/>
      <c r="O67" s="514"/>
      <c r="P67" s="515"/>
      <c r="Q67" s="344"/>
      <c r="R67" s="314" t="s">
        <v>559</v>
      </c>
      <c r="S67" s="37"/>
      <c r="Y67" s="37"/>
      <c r="Z67" s="37"/>
    </row>
    <row r="68" spans="1:34" s="350" customFormat="1" ht="13.9" customHeight="1">
      <c r="A68" s="471"/>
      <c r="B68" s="395"/>
      <c r="C68" s="396"/>
      <c r="D68" s="390"/>
      <c r="E68" s="391"/>
      <c r="F68" s="367"/>
      <c r="G68" s="334"/>
      <c r="H68" s="367"/>
      <c r="I68" s="334"/>
      <c r="J68" s="334"/>
      <c r="K68" s="334"/>
      <c r="L68" s="382"/>
      <c r="M68" s="441"/>
      <c r="N68" s="334"/>
      <c r="O68" s="361"/>
      <c r="P68" s="387"/>
      <c r="Q68" s="344"/>
      <c r="R68" s="314"/>
      <c r="S68" s="37"/>
      <c r="Y68" s="37"/>
      <c r="Z68" s="37"/>
    </row>
    <row r="69" spans="1:34" s="350" customFormat="1" ht="13.9" customHeight="1">
      <c r="A69" s="407"/>
      <c r="B69" s="401"/>
      <c r="C69" s="408"/>
      <c r="D69" s="409"/>
      <c r="E69" s="335"/>
      <c r="F69" s="377"/>
      <c r="G69" s="377"/>
      <c r="H69" s="377"/>
      <c r="I69" s="375"/>
      <c r="J69" s="375"/>
      <c r="K69" s="375"/>
      <c r="L69" s="375"/>
      <c r="M69" s="375"/>
      <c r="N69" s="375"/>
      <c r="O69" s="375"/>
      <c r="P69" s="375"/>
      <c r="Q69" s="344"/>
      <c r="R69" s="314"/>
      <c r="S69" s="37"/>
      <c r="Y69" s="37"/>
      <c r="Z69" s="37"/>
    </row>
    <row r="70" spans="1:34" s="3" customFormat="1">
      <c r="A70" s="41"/>
      <c r="B70" s="42"/>
      <c r="C70" s="43"/>
      <c r="D70" s="44"/>
      <c r="E70" s="45"/>
      <c r="F70" s="46"/>
      <c r="G70" s="46"/>
      <c r="H70" s="46"/>
      <c r="I70" s="46"/>
      <c r="J70" s="14"/>
      <c r="K70" s="88"/>
      <c r="L70" s="88"/>
      <c r="M70" s="14"/>
      <c r="N70" s="13"/>
      <c r="O70" s="89"/>
      <c r="P70" s="2"/>
      <c r="Q70" s="1"/>
      <c r="R70" s="14"/>
      <c r="Z70" s="6"/>
      <c r="AA70" s="6"/>
      <c r="AB70" s="6"/>
      <c r="AC70" s="6"/>
      <c r="AD70" s="6"/>
      <c r="AE70" s="6"/>
      <c r="AF70" s="6"/>
      <c r="AG70" s="6"/>
      <c r="AH70" s="6"/>
    </row>
    <row r="71" spans="1:34" s="3" customFormat="1" ht="15">
      <c r="A71" s="47" t="s">
        <v>573</v>
      </c>
      <c r="B71" s="47"/>
      <c r="C71" s="47"/>
      <c r="D71" s="47"/>
      <c r="E71" s="48"/>
      <c r="F71" s="46"/>
      <c r="G71" s="46"/>
      <c r="H71" s="46"/>
      <c r="I71" s="46"/>
      <c r="J71" s="50"/>
      <c r="K71" s="9"/>
      <c r="L71" s="9"/>
      <c r="M71" s="9"/>
      <c r="N71" s="8"/>
      <c r="O71" s="50"/>
      <c r="P71" s="2"/>
      <c r="Q71" s="1"/>
      <c r="R71" s="14"/>
      <c r="Z71" s="6"/>
      <c r="AA71" s="6"/>
      <c r="AB71" s="6"/>
      <c r="AC71" s="6"/>
      <c r="AD71" s="6"/>
      <c r="AE71" s="6"/>
      <c r="AF71" s="6"/>
      <c r="AG71" s="6"/>
      <c r="AH71" s="6"/>
    </row>
    <row r="72" spans="1:34" s="3" customFormat="1" ht="38.25">
      <c r="A72" s="18" t="s">
        <v>16</v>
      </c>
      <c r="B72" s="18" t="s">
        <v>534</v>
      </c>
      <c r="C72" s="18"/>
      <c r="D72" s="19" t="s">
        <v>545</v>
      </c>
      <c r="E72" s="18" t="s">
        <v>546</v>
      </c>
      <c r="F72" s="18" t="s">
        <v>547</v>
      </c>
      <c r="G72" s="49" t="s">
        <v>566</v>
      </c>
      <c r="H72" s="18" t="s">
        <v>549</v>
      </c>
      <c r="I72" s="18" t="s">
        <v>550</v>
      </c>
      <c r="J72" s="17" t="s">
        <v>551</v>
      </c>
      <c r="K72" s="17" t="s">
        <v>574</v>
      </c>
      <c r="L72" s="60" t="s">
        <v>818</v>
      </c>
      <c r="M72" s="74" t="s">
        <v>568</v>
      </c>
      <c r="N72" s="18" t="s">
        <v>569</v>
      </c>
      <c r="O72" s="18" t="s">
        <v>554</v>
      </c>
      <c r="P72" s="19" t="s">
        <v>555</v>
      </c>
      <c r="Q72" s="1"/>
      <c r="R72" s="14"/>
      <c r="Z72" s="6"/>
      <c r="AA72" s="6"/>
      <c r="AB72" s="6"/>
      <c r="AC72" s="6"/>
      <c r="AD72" s="6"/>
      <c r="AE72" s="6"/>
      <c r="AF72" s="6"/>
      <c r="AG72" s="6"/>
      <c r="AH72" s="6"/>
    </row>
    <row r="73" spans="1:34" s="37" customFormat="1" ht="14.25">
      <c r="A73" s="397">
        <v>1</v>
      </c>
      <c r="B73" s="473">
        <v>44344</v>
      </c>
      <c r="C73" s="396"/>
      <c r="D73" s="390" t="s">
        <v>862</v>
      </c>
      <c r="E73" s="391" t="s">
        <v>849</v>
      </c>
      <c r="F73" s="367" t="s">
        <v>864</v>
      </c>
      <c r="G73" s="367">
        <v>3.8</v>
      </c>
      <c r="H73" s="367"/>
      <c r="I73" s="334">
        <v>0.1</v>
      </c>
      <c r="J73" s="334" t="s">
        <v>558</v>
      </c>
      <c r="K73" s="470"/>
      <c r="L73" s="334"/>
      <c r="M73" s="441"/>
      <c r="N73" s="334"/>
      <c r="O73" s="361"/>
      <c r="P73" s="373"/>
      <c r="Q73" s="344"/>
      <c r="R73" s="314" t="s">
        <v>792</v>
      </c>
      <c r="Z73" s="350"/>
      <c r="AA73" s="350"/>
      <c r="AB73" s="350"/>
      <c r="AC73" s="350"/>
      <c r="AD73" s="350"/>
      <c r="AE73" s="350"/>
      <c r="AF73" s="350"/>
      <c r="AG73" s="350"/>
      <c r="AH73" s="350"/>
    </row>
    <row r="74" spans="1:34" s="37" customFormat="1" ht="14.25">
      <c r="A74" s="451">
        <v>2</v>
      </c>
      <c r="B74" s="438">
        <v>44347</v>
      </c>
      <c r="C74" s="447"/>
      <c r="D74" s="421" t="s">
        <v>865</v>
      </c>
      <c r="E74" s="448" t="s">
        <v>557</v>
      </c>
      <c r="F74" s="419">
        <v>64</v>
      </c>
      <c r="G74" s="419">
        <v>17</v>
      </c>
      <c r="H74" s="419">
        <v>76</v>
      </c>
      <c r="I74" s="420" t="s">
        <v>853</v>
      </c>
      <c r="J74" s="420" t="s">
        <v>844</v>
      </c>
      <c r="K74" s="420">
        <f>H74-F74</f>
        <v>12</v>
      </c>
      <c r="L74" s="420">
        <v>100</v>
      </c>
      <c r="M74" s="449">
        <f>(K74*N74)-L74</f>
        <v>800</v>
      </c>
      <c r="N74" s="420">
        <v>75</v>
      </c>
      <c r="O74" s="450" t="s">
        <v>556</v>
      </c>
      <c r="P74" s="458">
        <v>44348</v>
      </c>
      <c r="Q74" s="344"/>
      <c r="R74" s="314" t="s">
        <v>559</v>
      </c>
      <c r="Z74" s="350"/>
      <c r="AA74" s="350"/>
      <c r="AB74" s="350"/>
      <c r="AC74" s="350"/>
      <c r="AD74" s="350"/>
      <c r="AE74" s="350"/>
      <c r="AF74" s="350"/>
      <c r="AG74" s="350"/>
      <c r="AH74" s="350"/>
    </row>
    <row r="75" spans="1:34" s="37" customFormat="1" ht="14.25">
      <c r="A75" s="451">
        <v>3</v>
      </c>
      <c r="B75" s="438">
        <v>44349</v>
      </c>
      <c r="C75" s="447"/>
      <c r="D75" s="421" t="s">
        <v>877</v>
      </c>
      <c r="E75" s="448" t="s">
        <v>557</v>
      </c>
      <c r="F75" s="419">
        <v>57.5</v>
      </c>
      <c r="G75" s="419">
        <v>17</v>
      </c>
      <c r="H75" s="419">
        <v>71.5</v>
      </c>
      <c r="I75" s="420" t="s">
        <v>878</v>
      </c>
      <c r="J75" s="420" t="s">
        <v>879</v>
      </c>
      <c r="K75" s="420">
        <f>H75-F75</f>
        <v>14</v>
      </c>
      <c r="L75" s="420">
        <v>100</v>
      </c>
      <c r="M75" s="449">
        <f>(K75*N75)-L75</f>
        <v>950</v>
      </c>
      <c r="N75" s="420">
        <v>75</v>
      </c>
      <c r="O75" s="450" t="s">
        <v>556</v>
      </c>
      <c r="P75" s="479">
        <v>44349</v>
      </c>
      <c r="Q75" s="344"/>
      <c r="R75" s="314" t="s">
        <v>559</v>
      </c>
      <c r="Z75" s="350"/>
      <c r="AA75" s="350"/>
      <c r="AB75" s="350"/>
      <c r="AC75" s="350"/>
      <c r="AD75" s="350"/>
      <c r="AE75" s="350"/>
      <c r="AF75" s="350"/>
      <c r="AG75" s="350"/>
      <c r="AH75" s="350"/>
    </row>
    <row r="76" spans="1:34" s="37" customFormat="1" ht="14.25">
      <c r="A76" s="451">
        <v>4</v>
      </c>
      <c r="B76" s="438">
        <v>44354</v>
      </c>
      <c r="C76" s="447"/>
      <c r="D76" s="421" t="s">
        <v>899</v>
      </c>
      <c r="E76" s="448" t="s">
        <v>557</v>
      </c>
      <c r="F76" s="419">
        <v>40.5</v>
      </c>
      <c r="G76" s="419">
        <v>27</v>
      </c>
      <c r="H76" s="419">
        <v>52.5</v>
      </c>
      <c r="I76" s="420" t="s">
        <v>900</v>
      </c>
      <c r="J76" s="420" t="s">
        <v>844</v>
      </c>
      <c r="K76" s="420">
        <f>H76-F76</f>
        <v>12</v>
      </c>
      <c r="L76" s="420">
        <v>100</v>
      </c>
      <c r="M76" s="449">
        <f>(K76*N76)-L76</f>
        <v>3800</v>
      </c>
      <c r="N76" s="420">
        <v>325</v>
      </c>
      <c r="O76" s="450" t="s">
        <v>556</v>
      </c>
      <c r="P76" s="479">
        <v>44354</v>
      </c>
      <c r="Q76" s="344"/>
      <c r="R76" s="314" t="s">
        <v>559</v>
      </c>
      <c r="Z76" s="350"/>
      <c r="AA76" s="350"/>
      <c r="AB76" s="350"/>
      <c r="AC76" s="350"/>
      <c r="AD76" s="350"/>
      <c r="AE76" s="350"/>
      <c r="AF76" s="350"/>
      <c r="AG76" s="350"/>
      <c r="AH76" s="350"/>
    </row>
    <row r="77" spans="1:34" s="37" customFormat="1" ht="14.25">
      <c r="A77" s="451">
        <v>5</v>
      </c>
      <c r="B77" s="438">
        <v>44356</v>
      </c>
      <c r="C77" s="447"/>
      <c r="D77" s="421" t="s">
        <v>929</v>
      </c>
      <c r="E77" s="448" t="s">
        <v>557</v>
      </c>
      <c r="F77" s="419">
        <v>18</v>
      </c>
      <c r="G77" s="419">
        <v>9</v>
      </c>
      <c r="H77" s="419">
        <v>22</v>
      </c>
      <c r="I77" s="420" t="s">
        <v>930</v>
      </c>
      <c r="J77" s="420" t="s">
        <v>955</v>
      </c>
      <c r="K77" s="420">
        <f>H77-F77</f>
        <v>4</v>
      </c>
      <c r="L77" s="420">
        <v>100</v>
      </c>
      <c r="M77" s="449">
        <f>(K77*N77)-L77</f>
        <v>2300</v>
      </c>
      <c r="N77" s="420">
        <v>600</v>
      </c>
      <c r="O77" s="450" t="s">
        <v>556</v>
      </c>
      <c r="P77" s="458">
        <v>44357</v>
      </c>
      <c r="Q77" s="344"/>
      <c r="R77" s="314" t="s">
        <v>559</v>
      </c>
      <c r="Z77" s="350"/>
      <c r="AA77" s="350"/>
      <c r="AB77" s="350"/>
      <c r="AC77" s="350"/>
      <c r="AD77" s="350"/>
      <c r="AE77" s="350"/>
      <c r="AF77" s="350"/>
      <c r="AG77" s="350"/>
      <c r="AH77" s="350"/>
    </row>
    <row r="78" spans="1:34" s="37" customFormat="1" ht="14.25">
      <c r="A78" s="397">
        <v>6</v>
      </c>
      <c r="B78" s="395">
        <v>44357</v>
      </c>
      <c r="C78" s="396"/>
      <c r="D78" s="390" t="s">
        <v>952</v>
      </c>
      <c r="E78" s="391" t="s">
        <v>557</v>
      </c>
      <c r="F78" s="367" t="s">
        <v>953</v>
      </c>
      <c r="G78" s="367">
        <v>17</v>
      </c>
      <c r="H78" s="367"/>
      <c r="I78" s="334" t="s">
        <v>954</v>
      </c>
      <c r="J78" s="334" t="s">
        <v>558</v>
      </c>
      <c r="K78" s="470"/>
      <c r="L78" s="334"/>
      <c r="M78" s="441"/>
      <c r="N78" s="334"/>
      <c r="O78" s="361"/>
      <c r="P78" s="387"/>
      <c r="Q78" s="344"/>
      <c r="R78" s="314" t="s">
        <v>559</v>
      </c>
      <c r="Z78" s="350"/>
      <c r="AA78" s="350"/>
      <c r="AB78" s="350"/>
      <c r="AC78" s="350"/>
      <c r="AD78" s="350"/>
      <c r="AE78" s="350"/>
      <c r="AF78" s="350"/>
      <c r="AG78" s="350"/>
      <c r="AH78" s="350"/>
    </row>
    <row r="79" spans="1:34" s="37" customFormat="1" ht="14.25">
      <c r="A79" s="397">
        <v>7</v>
      </c>
      <c r="B79" s="395">
        <v>44358</v>
      </c>
      <c r="C79" s="396"/>
      <c r="D79" s="390" t="s">
        <v>999</v>
      </c>
      <c r="E79" s="391" t="s">
        <v>557</v>
      </c>
      <c r="F79" s="367" t="s">
        <v>1000</v>
      </c>
      <c r="G79" s="367">
        <v>4.5</v>
      </c>
      <c r="H79" s="367"/>
      <c r="I79" s="334" t="s">
        <v>1001</v>
      </c>
      <c r="J79" s="334" t="s">
        <v>558</v>
      </c>
      <c r="K79" s="470"/>
      <c r="L79" s="334"/>
      <c r="M79" s="441"/>
      <c r="N79" s="334"/>
      <c r="O79" s="361"/>
      <c r="P79" s="387"/>
      <c r="Q79" s="344"/>
      <c r="R79" s="314" t="s">
        <v>559</v>
      </c>
      <c r="Z79" s="350"/>
      <c r="AA79" s="350"/>
      <c r="AB79" s="350"/>
      <c r="AC79" s="350"/>
      <c r="AD79" s="350"/>
      <c r="AE79" s="350"/>
      <c r="AF79" s="350"/>
      <c r="AG79" s="350"/>
      <c r="AH79" s="350"/>
    </row>
    <row r="80" spans="1:34" s="37" customFormat="1" ht="14.25">
      <c r="A80" s="397"/>
      <c r="B80" s="395"/>
      <c r="C80" s="396"/>
      <c r="D80" s="390"/>
      <c r="E80" s="391"/>
      <c r="F80" s="367"/>
      <c r="G80" s="367"/>
      <c r="H80" s="367"/>
      <c r="I80" s="334"/>
      <c r="J80" s="334"/>
      <c r="K80" s="470"/>
      <c r="L80" s="334"/>
      <c r="M80" s="441"/>
      <c r="N80" s="334"/>
      <c r="O80" s="361"/>
      <c r="P80" s="373"/>
      <c r="Q80" s="344"/>
      <c r="R80" s="314"/>
      <c r="Z80" s="350"/>
      <c r="AA80" s="350"/>
      <c r="AB80" s="350"/>
      <c r="AC80" s="350"/>
      <c r="AD80" s="350"/>
      <c r="AE80" s="350"/>
      <c r="AF80" s="350"/>
      <c r="AG80" s="350"/>
      <c r="AH80" s="350"/>
    </row>
    <row r="81" spans="1:38" s="37" customFormat="1" ht="14.25">
      <c r="A81" s="397"/>
      <c r="B81" s="395"/>
      <c r="C81" s="396"/>
      <c r="D81" s="390"/>
      <c r="E81" s="391"/>
      <c r="F81" s="367"/>
      <c r="G81" s="367"/>
      <c r="H81" s="367"/>
      <c r="I81" s="334"/>
      <c r="J81" s="334"/>
      <c r="K81" s="470"/>
      <c r="L81" s="334"/>
      <c r="M81" s="441"/>
      <c r="N81" s="334"/>
      <c r="O81" s="361"/>
      <c r="P81" s="387"/>
      <c r="Q81" s="344"/>
      <c r="R81" s="314"/>
      <c r="Z81" s="350"/>
      <c r="AA81" s="350"/>
      <c r="AB81" s="350"/>
      <c r="AC81" s="350"/>
      <c r="AD81" s="350"/>
      <c r="AE81" s="350"/>
      <c r="AF81" s="350"/>
      <c r="AG81" s="350"/>
      <c r="AH81" s="350"/>
    </row>
    <row r="82" spans="1:38" s="37" customFormat="1" ht="14.25">
      <c r="A82" s="397"/>
      <c r="B82" s="395"/>
      <c r="C82" s="396"/>
      <c r="D82" s="390"/>
      <c r="E82" s="391"/>
      <c r="F82" s="367"/>
      <c r="G82" s="367"/>
      <c r="H82" s="367"/>
      <c r="I82" s="334"/>
      <c r="J82" s="334"/>
      <c r="K82" s="470"/>
      <c r="L82" s="334"/>
      <c r="M82" s="441"/>
      <c r="N82" s="334"/>
      <c r="O82" s="361"/>
      <c r="P82" s="387"/>
      <c r="Q82" s="344"/>
      <c r="R82" s="314"/>
      <c r="Z82" s="350"/>
      <c r="AA82" s="350"/>
      <c r="AB82" s="350"/>
      <c r="AC82" s="350"/>
      <c r="AD82" s="350"/>
      <c r="AE82" s="350"/>
      <c r="AF82" s="350"/>
      <c r="AG82" s="350"/>
      <c r="AH82" s="350"/>
    </row>
    <row r="83" spans="1:38" s="37" customFormat="1" ht="14.25">
      <c r="A83" s="397"/>
      <c r="B83" s="395"/>
      <c r="C83" s="396"/>
      <c r="D83" s="390"/>
      <c r="E83" s="391"/>
      <c r="F83" s="367"/>
      <c r="G83" s="367"/>
      <c r="H83" s="367"/>
      <c r="I83" s="334"/>
      <c r="J83" s="334"/>
      <c r="K83" s="470"/>
      <c r="L83" s="334"/>
      <c r="M83" s="441"/>
      <c r="N83" s="334"/>
      <c r="O83" s="361"/>
      <c r="P83" s="373"/>
      <c r="Q83" s="344"/>
      <c r="R83" s="314"/>
      <c r="Z83" s="350"/>
      <c r="AA83" s="350"/>
      <c r="AB83" s="350"/>
      <c r="AC83" s="350"/>
      <c r="AD83" s="350"/>
      <c r="AE83" s="350"/>
      <c r="AF83" s="350"/>
      <c r="AG83" s="350"/>
      <c r="AH83" s="350"/>
    </row>
    <row r="84" spans="1:38" s="37" customFormat="1" ht="14.25">
      <c r="A84" s="397"/>
      <c r="B84" s="395"/>
      <c r="C84" s="396"/>
      <c r="D84" s="390"/>
      <c r="E84" s="391"/>
      <c r="F84" s="367"/>
      <c r="G84" s="367"/>
      <c r="H84" s="367"/>
      <c r="I84" s="334"/>
      <c r="J84" s="334"/>
      <c r="K84" s="470"/>
      <c r="L84" s="334"/>
      <c r="M84" s="441"/>
      <c r="N84" s="334"/>
      <c r="O84" s="361"/>
      <c r="P84" s="373"/>
      <c r="Q84" s="344"/>
      <c r="R84" s="314"/>
      <c r="Z84" s="350"/>
      <c r="AA84" s="350"/>
      <c r="AB84" s="350"/>
      <c r="AC84" s="350"/>
      <c r="AD84" s="350"/>
      <c r="AE84" s="350"/>
      <c r="AF84" s="350"/>
      <c r="AG84" s="350"/>
      <c r="AH84" s="350"/>
    </row>
    <row r="85" spans="1:38" s="37" customFormat="1" ht="14.25">
      <c r="A85" s="397"/>
      <c r="B85" s="395"/>
      <c r="C85" s="396"/>
      <c r="D85" s="390"/>
      <c r="E85" s="391"/>
      <c r="F85" s="367"/>
      <c r="G85" s="367"/>
      <c r="H85" s="367"/>
      <c r="I85" s="334"/>
      <c r="J85" s="334"/>
      <c r="K85" s="470"/>
      <c r="L85" s="334"/>
      <c r="M85" s="441"/>
      <c r="N85" s="334"/>
      <c r="O85" s="361"/>
      <c r="P85" s="373"/>
      <c r="Q85" s="344"/>
      <c r="R85" s="314"/>
      <c r="Z85" s="350"/>
      <c r="AA85" s="350"/>
      <c r="AB85" s="350"/>
      <c r="AC85" s="350"/>
      <c r="AD85" s="350"/>
      <c r="AE85" s="350"/>
      <c r="AF85" s="350"/>
      <c r="AG85" s="350"/>
      <c r="AH85" s="350"/>
    </row>
    <row r="86" spans="1:38" s="37" customFormat="1" ht="14.25">
      <c r="A86" s="397"/>
      <c r="B86" s="395"/>
      <c r="C86" s="396"/>
      <c r="D86" s="390"/>
      <c r="E86" s="391"/>
      <c r="F86" s="367"/>
      <c r="G86" s="367"/>
      <c r="H86" s="367"/>
      <c r="I86" s="334"/>
      <c r="J86" s="334"/>
      <c r="K86" s="470"/>
      <c r="L86" s="334"/>
      <c r="M86" s="441"/>
      <c r="N86" s="334"/>
      <c r="O86" s="361"/>
      <c r="P86" s="373"/>
      <c r="Q86" s="344"/>
      <c r="R86" s="314"/>
      <c r="Z86" s="350"/>
      <c r="AA86" s="350"/>
      <c r="AB86" s="350"/>
      <c r="AC86" s="350"/>
      <c r="AD86" s="350"/>
      <c r="AE86" s="350"/>
      <c r="AF86" s="350"/>
      <c r="AG86" s="350"/>
      <c r="AH86" s="350"/>
    </row>
    <row r="87" spans="1:38" s="37" customFormat="1" ht="14.25">
      <c r="A87" s="397"/>
      <c r="B87" s="395"/>
      <c r="C87" s="396"/>
      <c r="D87" s="390"/>
      <c r="E87" s="391"/>
      <c r="F87" s="367"/>
      <c r="G87" s="367"/>
      <c r="H87" s="367"/>
      <c r="I87" s="334"/>
      <c r="J87" s="334"/>
      <c r="K87" s="470"/>
      <c r="L87" s="334"/>
      <c r="M87" s="441"/>
      <c r="N87" s="334"/>
      <c r="O87" s="361"/>
      <c r="P87" s="373"/>
      <c r="Q87" s="344"/>
      <c r="R87" s="314"/>
      <c r="Z87" s="350"/>
      <c r="AA87" s="350"/>
      <c r="AB87" s="350"/>
      <c r="AC87" s="350"/>
      <c r="AD87" s="350"/>
      <c r="AE87" s="350"/>
      <c r="AF87" s="350"/>
      <c r="AG87" s="350"/>
      <c r="AH87" s="350"/>
    </row>
    <row r="88" spans="1:38" s="37" customFormat="1" ht="14.25">
      <c r="A88" s="397"/>
      <c r="B88" s="395"/>
      <c r="C88" s="396"/>
      <c r="D88" s="390"/>
      <c r="E88" s="391"/>
      <c r="F88" s="367"/>
      <c r="G88" s="367"/>
      <c r="H88" s="367"/>
      <c r="I88" s="334"/>
      <c r="J88" s="334"/>
      <c r="K88" s="470"/>
      <c r="L88" s="334"/>
      <c r="M88" s="441"/>
      <c r="N88" s="334"/>
      <c r="O88" s="361"/>
      <c r="P88" s="387"/>
      <c r="Q88" s="344"/>
      <c r="R88" s="314"/>
      <c r="Z88" s="350"/>
      <c r="AA88" s="350"/>
      <c r="AB88" s="350"/>
      <c r="AC88" s="350"/>
      <c r="AD88" s="350"/>
      <c r="AE88" s="350"/>
      <c r="AF88" s="350"/>
      <c r="AG88" s="350"/>
      <c r="AH88" s="350"/>
    </row>
    <row r="89" spans="1:38" s="37" customFormat="1">
      <c r="AA89" s="350"/>
      <c r="AB89" s="350"/>
      <c r="AC89" s="350"/>
      <c r="AD89" s="350"/>
      <c r="AE89" s="350"/>
      <c r="AF89" s="350"/>
      <c r="AG89" s="350"/>
      <c r="AH89" s="350"/>
    </row>
    <row r="90" spans="1:38" s="37" customFormat="1">
      <c r="AA90" s="350"/>
      <c r="AB90" s="350"/>
      <c r="AC90" s="350"/>
      <c r="AD90" s="350"/>
      <c r="AE90" s="350"/>
      <c r="AF90" s="350"/>
      <c r="AG90" s="350"/>
      <c r="AH90" s="350"/>
    </row>
    <row r="91" spans="1:38" s="37" customFormat="1" ht="14.25">
      <c r="A91" s="335"/>
      <c r="B91" s="336"/>
      <c r="C91" s="336"/>
      <c r="D91" s="337"/>
      <c r="E91" s="335"/>
      <c r="F91" s="351"/>
      <c r="G91" s="335"/>
      <c r="H91" s="335"/>
      <c r="I91" s="335"/>
      <c r="J91" s="336"/>
      <c r="K91" s="352"/>
      <c r="L91" s="335"/>
      <c r="M91" s="335"/>
      <c r="N91" s="335"/>
      <c r="O91" s="353"/>
      <c r="P91" s="344"/>
      <c r="Q91" s="344"/>
      <c r="R91" s="314"/>
      <c r="Z91" s="350"/>
      <c r="AA91" s="350"/>
      <c r="AB91" s="350"/>
      <c r="AC91" s="350"/>
      <c r="AD91" s="350"/>
      <c r="AE91" s="350"/>
      <c r="AF91" s="350"/>
      <c r="AG91" s="350"/>
      <c r="AH91" s="350"/>
    </row>
    <row r="92" spans="1:38" ht="15">
      <c r="A92" s="96" t="s">
        <v>575</v>
      </c>
      <c r="B92" s="97"/>
      <c r="C92" s="97"/>
      <c r="D92" s="98"/>
      <c r="E92" s="31"/>
      <c r="F92" s="29"/>
      <c r="G92" s="29"/>
      <c r="H92" s="70"/>
      <c r="I92" s="116"/>
      <c r="J92" s="117"/>
      <c r="K92" s="14"/>
      <c r="L92" s="14"/>
      <c r="M92" s="14"/>
      <c r="N92" s="8"/>
      <c r="O92" s="50"/>
      <c r="Q92" s="92"/>
      <c r="R92" s="14"/>
      <c r="S92" s="13"/>
      <c r="T92" s="13"/>
      <c r="U92" s="13"/>
      <c r="V92" s="13"/>
      <c r="W92" s="13"/>
      <c r="X92" s="13"/>
      <c r="Y92" s="13"/>
      <c r="Z92" s="13"/>
    </row>
    <row r="93" spans="1:38" ht="38.25">
      <c r="A93" s="17" t="s">
        <v>16</v>
      </c>
      <c r="B93" s="18" t="s">
        <v>534</v>
      </c>
      <c r="C93" s="18"/>
      <c r="D93" s="19" t="s">
        <v>545</v>
      </c>
      <c r="E93" s="18" t="s">
        <v>546</v>
      </c>
      <c r="F93" s="18" t="s">
        <v>547</v>
      </c>
      <c r="G93" s="18" t="s">
        <v>548</v>
      </c>
      <c r="H93" s="18" t="s">
        <v>549</v>
      </c>
      <c r="I93" s="18" t="s">
        <v>550</v>
      </c>
      <c r="J93" s="17" t="s">
        <v>551</v>
      </c>
      <c r="K93" s="59" t="s">
        <v>567</v>
      </c>
      <c r="L93" s="372" t="s">
        <v>818</v>
      </c>
      <c r="M93" s="60" t="s">
        <v>817</v>
      </c>
      <c r="N93" s="18" t="s">
        <v>554</v>
      </c>
      <c r="O93" s="75" t="s">
        <v>555</v>
      </c>
      <c r="P93" s="94"/>
      <c r="Q93" s="8"/>
      <c r="R93" s="14"/>
      <c r="S93" s="13"/>
      <c r="T93" s="13"/>
      <c r="U93" s="13"/>
      <c r="V93" s="13"/>
      <c r="W93" s="13"/>
      <c r="X93" s="13"/>
      <c r="Y93" s="13"/>
      <c r="Z93" s="13"/>
    </row>
    <row r="94" spans="1:38" s="443" customFormat="1" ht="14.25">
      <c r="A94" s="480">
        <v>1</v>
      </c>
      <c r="B94" s="481">
        <v>44327</v>
      </c>
      <c r="C94" s="482"/>
      <c r="D94" s="421" t="s">
        <v>465</v>
      </c>
      <c r="E94" s="483" t="s">
        <v>557</v>
      </c>
      <c r="F94" s="419">
        <v>239</v>
      </c>
      <c r="G94" s="484">
        <v>218</v>
      </c>
      <c r="H94" s="483">
        <v>264</v>
      </c>
      <c r="I94" s="485" t="s">
        <v>848</v>
      </c>
      <c r="J94" s="420" t="s">
        <v>700</v>
      </c>
      <c r="K94" s="420">
        <f t="shared" ref="K94" si="37">H94-F94</f>
        <v>25</v>
      </c>
      <c r="L94" s="486">
        <f>(F94*-0.8)/100</f>
        <v>-1.9120000000000001</v>
      </c>
      <c r="M94" s="487">
        <f t="shared" ref="M94" si="38">(K94+L94)/F94</f>
        <v>9.6602510460251048E-2</v>
      </c>
      <c r="N94" s="420" t="s">
        <v>556</v>
      </c>
      <c r="O94" s="458">
        <v>44354</v>
      </c>
      <c r="P94" s="428"/>
      <c r="Q94" s="4"/>
      <c r="R94" s="429" t="s">
        <v>559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37"/>
      <c r="AD94" s="37"/>
      <c r="AE94" s="37"/>
      <c r="AF94" s="37"/>
      <c r="AG94" s="37"/>
      <c r="AH94" s="37"/>
      <c r="AI94" s="37"/>
      <c r="AJ94" s="37"/>
      <c r="AK94" s="37"/>
      <c r="AL94" s="37"/>
    </row>
    <row r="95" spans="1:38" s="5" customFormat="1">
      <c r="A95" s="345"/>
      <c r="B95" s="346"/>
      <c r="C95" s="347"/>
      <c r="D95" s="348"/>
      <c r="E95" s="376"/>
      <c r="F95" s="376"/>
      <c r="G95" s="426"/>
      <c r="H95" s="426"/>
      <c r="I95" s="376"/>
      <c r="J95" s="427"/>
      <c r="K95" s="422"/>
      <c r="L95" s="423"/>
      <c r="M95" s="424"/>
      <c r="N95" s="425"/>
      <c r="O95" s="349"/>
      <c r="P95" s="120"/>
      <c r="Q95"/>
      <c r="R95" s="91"/>
      <c r="T95" s="54"/>
      <c r="U95" s="54"/>
      <c r="V95" s="54"/>
      <c r="W95" s="54"/>
      <c r="X95" s="54"/>
      <c r="Y95" s="54"/>
      <c r="Z95" s="54"/>
    </row>
    <row r="96" spans="1:38">
      <c r="A96" s="20" t="s">
        <v>560</v>
      </c>
      <c r="B96" s="20"/>
      <c r="C96" s="20"/>
      <c r="D96" s="20"/>
      <c r="E96" s="2"/>
      <c r="F96" s="27" t="s">
        <v>562</v>
      </c>
      <c r="G96" s="79"/>
      <c r="H96" s="79"/>
      <c r="I96" s="35"/>
      <c r="J96" s="82"/>
      <c r="K96" s="80"/>
      <c r="L96" s="81"/>
      <c r="M96" s="82"/>
      <c r="N96" s="83"/>
      <c r="O96" s="121"/>
      <c r="P96" s="8"/>
      <c r="Q96" s="13"/>
      <c r="R96" s="93"/>
      <c r="S96" s="13"/>
      <c r="T96" s="13"/>
      <c r="U96" s="13"/>
      <c r="V96" s="13"/>
      <c r="W96" s="13"/>
      <c r="X96" s="13"/>
      <c r="Y96" s="13"/>
    </row>
    <row r="97" spans="1:29">
      <c r="A97" s="26" t="s">
        <v>561</v>
      </c>
      <c r="B97" s="20"/>
      <c r="C97" s="20"/>
      <c r="D97" s="20"/>
      <c r="E97" s="29"/>
      <c r="F97" s="27" t="s">
        <v>564</v>
      </c>
      <c r="G97" s="9"/>
      <c r="H97" s="9"/>
      <c r="I97" s="9"/>
      <c r="J97" s="50"/>
      <c r="K97" s="9"/>
      <c r="L97" s="9"/>
      <c r="M97" s="9"/>
      <c r="N97" s="8"/>
      <c r="O97" s="50"/>
      <c r="Q97" s="4"/>
      <c r="R97" s="14"/>
      <c r="S97" s="13"/>
      <c r="T97" s="13"/>
      <c r="U97" s="13"/>
      <c r="V97" s="13"/>
      <c r="W97" s="13"/>
      <c r="X97" s="13"/>
      <c r="Y97" s="13"/>
      <c r="Z97" s="13"/>
    </row>
    <row r="98" spans="1:29">
      <c r="A98" s="26"/>
      <c r="B98" s="20"/>
      <c r="C98" s="20"/>
      <c r="D98" s="20"/>
      <c r="E98" s="29"/>
      <c r="F98" s="27"/>
      <c r="G98" s="9"/>
      <c r="H98" s="9"/>
      <c r="I98" s="9"/>
      <c r="J98" s="50"/>
      <c r="K98" s="9"/>
      <c r="L98" s="9"/>
      <c r="M98" s="9"/>
      <c r="N98" s="8"/>
      <c r="O98" s="50"/>
      <c r="Q98" s="4"/>
      <c r="R98" s="79"/>
      <c r="S98" s="13"/>
      <c r="T98" s="13"/>
      <c r="U98" s="13"/>
      <c r="V98" s="13"/>
      <c r="W98" s="13"/>
      <c r="X98" s="13"/>
      <c r="Y98" s="13"/>
      <c r="Z98" s="13"/>
    </row>
    <row r="99" spans="1:29" ht="15">
      <c r="A99" s="8"/>
      <c r="B99" s="30" t="s">
        <v>821</v>
      </c>
      <c r="C99" s="30"/>
      <c r="D99" s="30"/>
      <c r="E99" s="30"/>
      <c r="F99" s="31"/>
      <c r="G99" s="29"/>
      <c r="H99" s="29"/>
      <c r="I99" s="70"/>
      <c r="J99" s="71"/>
      <c r="K99" s="72"/>
      <c r="L99" s="371"/>
      <c r="M99" s="9"/>
      <c r="N99" s="8"/>
      <c r="O99" s="50"/>
      <c r="Q99" s="4"/>
      <c r="R99" s="79"/>
      <c r="S99" s="13"/>
      <c r="T99" s="13"/>
      <c r="U99" s="13"/>
      <c r="V99" s="13"/>
      <c r="W99" s="13"/>
      <c r="X99" s="13"/>
      <c r="Y99" s="13"/>
      <c r="Z99" s="13"/>
    </row>
    <row r="100" spans="1:29" ht="38.25">
      <c r="A100" s="17" t="s">
        <v>16</v>
      </c>
      <c r="B100" s="18" t="s">
        <v>534</v>
      </c>
      <c r="C100" s="18"/>
      <c r="D100" s="19" t="s">
        <v>545</v>
      </c>
      <c r="E100" s="18" t="s">
        <v>546</v>
      </c>
      <c r="F100" s="18" t="s">
        <v>547</v>
      </c>
      <c r="G100" s="18" t="s">
        <v>566</v>
      </c>
      <c r="H100" s="18" t="s">
        <v>549</v>
      </c>
      <c r="I100" s="18" t="s">
        <v>550</v>
      </c>
      <c r="J100" s="73" t="s">
        <v>551</v>
      </c>
      <c r="K100" s="59" t="s">
        <v>567</v>
      </c>
      <c r="L100" s="74" t="s">
        <v>568</v>
      </c>
      <c r="M100" s="18" t="s">
        <v>569</v>
      </c>
      <c r="N100" s="372" t="s">
        <v>818</v>
      </c>
      <c r="O100" s="60" t="s">
        <v>817</v>
      </c>
      <c r="P100" s="18" t="s">
        <v>554</v>
      </c>
      <c r="Q100" s="75" t="s">
        <v>555</v>
      </c>
      <c r="R100" s="79"/>
      <c r="S100" s="13"/>
      <c r="T100" s="13"/>
      <c r="U100" s="13"/>
      <c r="V100" s="13"/>
      <c r="W100" s="13"/>
      <c r="X100" s="13"/>
      <c r="Y100" s="13"/>
      <c r="Z100" s="13"/>
    </row>
    <row r="101" spans="1:29" ht="14.25">
      <c r="A101" s="340"/>
      <c r="B101" s="354"/>
      <c r="C101" s="358"/>
      <c r="D101" s="366"/>
      <c r="E101" s="359"/>
      <c r="F101" s="381"/>
      <c r="G101" s="364"/>
      <c r="H101" s="359"/>
      <c r="I101" s="356"/>
      <c r="J101" s="392"/>
      <c r="K101" s="392"/>
      <c r="L101" s="393"/>
      <c r="M101" s="391"/>
      <c r="N101" s="393"/>
      <c r="O101" s="380"/>
      <c r="P101" s="360"/>
      <c r="Q101" s="373"/>
      <c r="R101" s="389"/>
      <c r="S101" s="379"/>
      <c r="T101" s="13"/>
      <c r="U101" s="388"/>
      <c r="V101" s="388"/>
      <c r="W101" s="388"/>
      <c r="X101" s="388"/>
      <c r="Y101" s="388"/>
      <c r="Z101" s="388"/>
      <c r="AA101" s="350"/>
      <c r="AB101" s="350"/>
      <c r="AC101" s="350"/>
    </row>
    <row r="102" spans="1:29" ht="14.25">
      <c r="A102" s="340"/>
      <c r="B102" s="354"/>
      <c r="C102" s="358"/>
      <c r="D102" s="366"/>
      <c r="E102" s="359"/>
      <c r="F102" s="381"/>
      <c r="G102" s="364"/>
      <c r="H102" s="359"/>
      <c r="I102" s="356"/>
      <c r="J102" s="392"/>
      <c r="K102" s="392"/>
      <c r="L102" s="393"/>
      <c r="M102" s="391"/>
      <c r="N102" s="393"/>
      <c r="O102" s="380"/>
      <c r="P102" s="360"/>
      <c r="Q102" s="373"/>
      <c r="R102" s="389"/>
      <c r="S102" s="379"/>
      <c r="T102" s="13"/>
      <c r="U102" s="388"/>
      <c r="V102" s="388"/>
      <c r="W102" s="388"/>
      <c r="X102" s="388"/>
      <c r="Y102" s="388"/>
      <c r="Z102" s="388"/>
      <c r="AA102" s="350"/>
      <c r="AB102" s="350"/>
      <c r="AC102" s="350"/>
    </row>
    <row r="103" spans="1:29" s="350" customFormat="1" ht="14.25">
      <c r="A103" s="340"/>
      <c r="B103" s="354"/>
      <c r="C103" s="358"/>
      <c r="D103" s="366"/>
      <c r="E103" s="359"/>
      <c r="F103" s="381"/>
      <c r="G103" s="364"/>
      <c r="H103" s="359"/>
      <c r="I103" s="356"/>
      <c r="J103" s="392"/>
      <c r="K103" s="392"/>
      <c r="L103" s="393"/>
      <c r="M103" s="391"/>
      <c r="N103" s="393"/>
      <c r="O103" s="380"/>
      <c r="P103" s="360"/>
      <c r="Q103" s="373"/>
      <c r="R103" s="386"/>
      <c r="S103" s="388"/>
      <c r="T103" s="388"/>
      <c r="U103" s="388"/>
      <c r="V103" s="388"/>
      <c r="W103" s="388"/>
      <c r="X103" s="388"/>
      <c r="Y103" s="388"/>
      <c r="Z103" s="388"/>
    </row>
    <row r="104" spans="1:29" s="350" customFormat="1" ht="14.25">
      <c r="A104" s="340"/>
      <c r="B104" s="354"/>
      <c r="C104" s="358"/>
      <c r="D104" s="366"/>
      <c r="E104" s="359"/>
      <c r="F104" s="392"/>
      <c r="G104" s="367"/>
      <c r="H104" s="359"/>
      <c r="I104" s="356"/>
      <c r="J104" s="392"/>
      <c r="K104" s="392"/>
      <c r="L104" s="393"/>
      <c r="M104" s="391"/>
      <c r="N104" s="393"/>
      <c r="O104" s="380"/>
      <c r="P104" s="360"/>
      <c r="Q104" s="373"/>
      <c r="R104" s="386"/>
      <c r="S104" s="388"/>
      <c r="T104" s="388"/>
      <c r="U104" s="388"/>
      <c r="V104" s="388"/>
      <c r="W104" s="388"/>
      <c r="X104" s="388"/>
      <c r="Y104" s="388"/>
      <c r="Z104" s="388"/>
    </row>
    <row r="105" spans="1:29" s="350" customFormat="1" ht="14.25">
      <c r="A105" s="340"/>
      <c r="B105" s="354"/>
      <c r="C105" s="358"/>
      <c r="D105" s="366"/>
      <c r="E105" s="359"/>
      <c r="F105" s="392"/>
      <c r="G105" s="367"/>
      <c r="H105" s="359"/>
      <c r="I105" s="356"/>
      <c r="J105" s="392"/>
      <c r="K105" s="392"/>
      <c r="L105" s="393"/>
      <c r="M105" s="391"/>
      <c r="N105" s="393"/>
      <c r="O105" s="380"/>
      <c r="P105" s="360"/>
      <c r="Q105" s="373"/>
      <c r="R105" s="386"/>
      <c r="S105" s="388"/>
      <c r="T105" s="388"/>
      <c r="U105" s="388"/>
      <c r="V105" s="388"/>
      <c r="W105" s="388"/>
      <c r="X105" s="388"/>
      <c r="Y105" s="388"/>
      <c r="Z105" s="388"/>
    </row>
    <row r="106" spans="1:29" s="350" customFormat="1" ht="14.25">
      <c r="A106" s="340"/>
      <c r="B106" s="354"/>
      <c r="C106" s="358"/>
      <c r="D106" s="366"/>
      <c r="E106" s="359"/>
      <c r="F106" s="381"/>
      <c r="G106" s="364"/>
      <c r="H106" s="359"/>
      <c r="I106" s="356"/>
      <c r="J106" s="392"/>
      <c r="K106" s="383"/>
      <c r="L106" s="393"/>
      <c r="M106" s="391"/>
      <c r="N106" s="393"/>
      <c r="O106" s="380"/>
      <c r="P106" s="385"/>
      <c r="Q106" s="373"/>
      <c r="R106" s="386"/>
      <c r="S106" s="388"/>
      <c r="T106" s="388"/>
      <c r="U106" s="388"/>
      <c r="V106" s="388"/>
      <c r="W106" s="388"/>
      <c r="X106" s="388"/>
      <c r="Y106" s="388"/>
      <c r="Z106" s="388"/>
    </row>
    <row r="107" spans="1:29" s="350" customFormat="1" ht="14.25">
      <c r="A107" s="340"/>
      <c r="B107" s="354"/>
      <c r="C107" s="358"/>
      <c r="D107" s="366"/>
      <c r="E107" s="359"/>
      <c r="F107" s="381"/>
      <c r="G107" s="364"/>
      <c r="H107" s="359"/>
      <c r="I107" s="356"/>
      <c r="J107" s="383"/>
      <c r="K107" s="383"/>
      <c r="L107" s="383"/>
      <c r="M107" s="383"/>
      <c r="N107" s="384"/>
      <c r="O107" s="394"/>
      <c r="P107" s="385"/>
      <c r="Q107" s="373"/>
      <c r="R107" s="386"/>
      <c r="S107" s="388"/>
      <c r="T107" s="388"/>
      <c r="U107" s="388"/>
      <c r="V107" s="388"/>
      <c r="W107" s="388"/>
      <c r="X107" s="388"/>
      <c r="Y107" s="388"/>
      <c r="Z107" s="388"/>
    </row>
    <row r="108" spans="1:29" s="350" customFormat="1" ht="14.25">
      <c r="A108" s="340"/>
      <c r="B108" s="354"/>
      <c r="C108" s="358"/>
      <c r="D108" s="366"/>
      <c r="E108" s="359"/>
      <c r="F108" s="392"/>
      <c r="G108" s="367"/>
      <c r="H108" s="359"/>
      <c r="I108" s="356"/>
      <c r="J108" s="392"/>
      <c r="K108" s="392"/>
      <c r="L108" s="393"/>
      <c r="M108" s="391"/>
      <c r="N108" s="393"/>
      <c r="O108" s="380"/>
      <c r="P108" s="360"/>
      <c r="Q108" s="373"/>
      <c r="R108" s="389"/>
      <c r="S108" s="379"/>
      <c r="T108" s="388"/>
      <c r="U108" s="388"/>
      <c r="V108" s="388"/>
      <c r="W108" s="388"/>
      <c r="X108" s="388"/>
      <c r="Y108" s="388"/>
      <c r="Z108" s="388"/>
    </row>
    <row r="109" spans="1:29" s="350" customFormat="1" ht="14.25">
      <c r="A109" s="340"/>
      <c r="B109" s="354"/>
      <c r="C109" s="358"/>
      <c r="D109" s="366"/>
      <c r="E109" s="359"/>
      <c r="F109" s="381"/>
      <c r="G109" s="364"/>
      <c r="H109" s="359"/>
      <c r="I109" s="356"/>
      <c r="J109" s="334"/>
      <c r="K109" s="334"/>
      <c r="L109" s="334"/>
      <c r="M109" s="334"/>
      <c r="N109" s="382"/>
      <c r="O109" s="380"/>
      <c r="P109" s="361"/>
      <c r="Q109" s="373"/>
      <c r="R109" s="389"/>
      <c r="S109" s="379"/>
      <c r="T109" s="388"/>
      <c r="U109" s="388"/>
      <c r="V109" s="388"/>
      <c r="W109" s="388"/>
      <c r="X109" s="388"/>
      <c r="Y109" s="388"/>
      <c r="Z109" s="388"/>
    </row>
    <row r="110" spans="1:29">
      <c r="A110" s="26"/>
      <c r="B110" s="20"/>
      <c r="C110" s="20"/>
      <c r="D110" s="20"/>
      <c r="E110" s="29"/>
      <c r="F110" s="27"/>
      <c r="G110" s="9"/>
      <c r="H110" s="9"/>
      <c r="I110" s="9"/>
      <c r="J110" s="50"/>
      <c r="K110" s="9"/>
      <c r="L110" s="9"/>
      <c r="M110" s="9"/>
      <c r="N110" s="8"/>
      <c r="O110" s="50"/>
      <c r="P110" s="4"/>
      <c r="Q110" s="8"/>
      <c r="R110" s="138"/>
      <c r="S110" s="13"/>
      <c r="T110" s="13"/>
      <c r="U110" s="13"/>
      <c r="V110" s="13"/>
      <c r="W110" s="13"/>
      <c r="X110" s="13"/>
      <c r="Y110" s="13"/>
      <c r="Z110" s="13"/>
    </row>
    <row r="111" spans="1:29">
      <c r="A111" s="26"/>
      <c r="B111" s="20"/>
      <c r="C111" s="20"/>
      <c r="D111" s="20"/>
      <c r="E111" s="29"/>
      <c r="F111" s="27"/>
      <c r="G111" s="38"/>
      <c r="H111" s="39"/>
      <c r="I111" s="79"/>
      <c r="J111" s="14"/>
      <c r="K111" s="80"/>
      <c r="L111" s="81"/>
      <c r="M111" s="82"/>
      <c r="N111" s="83"/>
      <c r="O111" s="84"/>
      <c r="P111" s="8"/>
      <c r="Q111" s="13"/>
      <c r="R111" s="138"/>
      <c r="S111" s="13"/>
      <c r="T111" s="13"/>
      <c r="U111" s="13"/>
      <c r="V111" s="13"/>
      <c r="W111" s="13"/>
      <c r="X111" s="13"/>
      <c r="Y111" s="13"/>
      <c r="Z111" s="13"/>
    </row>
    <row r="112" spans="1:29">
      <c r="A112" s="34"/>
      <c r="B112" s="42"/>
      <c r="C112" s="99"/>
      <c r="D112" s="3"/>
      <c r="E112" s="35"/>
      <c r="F112" s="79"/>
      <c r="G112" s="38"/>
      <c r="H112" s="39"/>
      <c r="I112" s="79"/>
      <c r="J112" s="14"/>
      <c r="K112" s="80"/>
      <c r="L112" s="81"/>
      <c r="M112" s="82"/>
      <c r="N112" s="83"/>
      <c r="O112" s="84"/>
      <c r="P112" s="8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 ht="15">
      <c r="A113" s="2"/>
      <c r="B113" s="100" t="s">
        <v>576</v>
      </c>
      <c r="C113" s="100"/>
      <c r="D113" s="100"/>
      <c r="E113" s="100"/>
      <c r="F113" s="14"/>
      <c r="G113" s="14"/>
      <c r="H113" s="101"/>
      <c r="I113" s="14"/>
      <c r="J113" s="71"/>
      <c r="K113" s="72"/>
      <c r="L113" s="14"/>
      <c r="M113" s="14"/>
      <c r="N113" s="13"/>
      <c r="O113" s="95"/>
      <c r="P113" s="8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 ht="38.25">
      <c r="A114" s="17" t="s">
        <v>16</v>
      </c>
      <c r="B114" s="18" t="s">
        <v>534</v>
      </c>
      <c r="C114" s="18"/>
      <c r="D114" s="19" t="s">
        <v>545</v>
      </c>
      <c r="E114" s="18" t="s">
        <v>546</v>
      </c>
      <c r="F114" s="18" t="s">
        <v>547</v>
      </c>
      <c r="G114" s="18" t="s">
        <v>577</v>
      </c>
      <c r="H114" s="18" t="s">
        <v>578</v>
      </c>
      <c r="I114" s="18" t="s">
        <v>550</v>
      </c>
      <c r="J114" s="58" t="s">
        <v>551</v>
      </c>
      <c r="K114" s="18" t="s">
        <v>552</v>
      </c>
      <c r="L114" s="18" t="s">
        <v>553</v>
      </c>
      <c r="M114" s="18" t="s">
        <v>554</v>
      </c>
      <c r="N114" s="19" t="s">
        <v>555</v>
      </c>
      <c r="O114" s="95"/>
      <c r="P114" s="8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86">
        <v>1</v>
      </c>
      <c r="B115" s="102">
        <v>41579</v>
      </c>
      <c r="C115" s="102"/>
      <c r="D115" s="103" t="s">
        <v>579</v>
      </c>
      <c r="E115" s="104" t="s">
        <v>580</v>
      </c>
      <c r="F115" s="105">
        <v>82</v>
      </c>
      <c r="G115" s="104" t="s">
        <v>581</v>
      </c>
      <c r="H115" s="104">
        <v>100</v>
      </c>
      <c r="I115" s="122">
        <v>100</v>
      </c>
      <c r="J115" s="123" t="s">
        <v>582</v>
      </c>
      <c r="K115" s="124">
        <f t="shared" ref="K115:K146" si="39">H115-F115</f>
        <v>18</v>
      </c>
      <c r="L115" s="125">
        <f t="shared" ref="L115:L146" si="40">K115/F115</f>
        <v>0.21951219512195122</v>
      </c>
      <c r="M115" s="126" t="s">
        <v>556</v>
      </c>
      <c r="N115" s="127">
        <v>42657</v>
      </c>
      <c r="O115" s="50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86">
        <v>2</v>
      </c>
      <c r="B116" s="102">
        <v>41794</v>
      </c>
      <c r="C116" s="102"/>
      <c r="D116" s="103" t="s">
        <v>583</v>
      </c>
      <c r="E116" s="104" t="s">
        <v>557</v>
      </c>
      <c r="F116" s="105">
        <v>257</v>
      </c>
      <c r="G116" s="104" t="s">
        <v>581</v>
      </c>
      <c r="H116" s="104">
        <v>300</v>
      </c>
      <c r="I116" s="122">
        <v>300</v>
      </c>
      <c r="J116" s="123" t="s">
        <v>582</v>
      </c>
      <c r="K116" s="124">
        <f t="shared" si="39"/>
        <v>43</v>
      </c>
      <c r="L116" s="125">
        <f t="shared" si="40"/>
        <v>0.16731517509727625</v>
      </c>
      <c r="M116" s="126" t="s">
        <v>556</v>
      </c>
      <c r="N116" s="127">
        <v>41822</v>
      </c>
      <c r="O116" s="50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86">
        <v>3</v>
      </c>
      <c r="B117" s="102">
        <v>41828</v>
      </c>
      <c r="C117" s="102"/>
      <c r="D117" s="103" t="s">
        <v>584</v>
      </c>
      <c r="E117" s="104" t="s">
        <v>557</v>
      </c>
      <c r="F117" s="105">
        <v>393</v>
      </c>
      <c r="G117" s="104" t="s">
        <v>581</v>
      </c>
      <c r="H117" s="104">
        <v>468</v>
      </c>
      <c r="I117" s="122">
        <v>468</v>
      </c>
      <c r="J117" s="123" t="s">
        <v>582</v>
      </c>
      <c r="K117" s="124">
        <f t="shared" si="39"/>
        <v>75</v>
      </c>
      <c r="L117" s="125">
        <f t="shared" si="40"/>
        <v>0.19083969465648856</v>
      </c>
      <c r="M117" s="126" t="s">
        <v>556</v>
      </c>
      <c r="N117" s="127">
        <v>41863</v>
      </c>
      <c r="O117" s="50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86">
        <v>4</v>
      </c>
      <c r="B118" s="102">
        <v>41857</v>
      </c>
      <c r="C118" s="102"/>
      <c r="D118" s="103" t="s">
        <v>585</v>
      </c>
      <c r="E118" s="104" t="s">
        <v>557</v>
      </c>
      <c r="F118" s="105">
        <v>205</v>
      </c>
      <c r="G118" s="104" t="s">
        <v>581</v>
      </c>
      <c r="H118" s="104">
        <v>275</v>
      </c>
      <c r="I118" s="122">
        <v>250</v>
      </c>
      <c r="J118" s="123" t="s">
        <v>582</v>
      </c>
      <c r="K118" s="124">
        <f t="shared" si="39"/>
        <v>70</v>
      </c>
      <c r="L118" s="125">
        <f t="shared" si="40"/>
        <v>0.34146341463414637</v>
      </c>
      <c r="M118" s="126" t="s">
        <v>556</v>
      </c>
      <c r="N118" s="127">
        <v>41962</v>
      </c>
      <c r="O118" s="50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86">
        <v>5</v>
      </c>
      <c r="B119" s="102">
        <v>41886</v>
      </c>
      <c r="C119" s="102"/>
      <c r="D119" s="103" t="s">
        <v>586</v>
      </c>
      <c r="E119" s="104" t="s">
        <v>557</v>
      </c>
      <c r="F119" s="105">
        <v>162</v>
      </c>
      <c r="G119" s="104" t="s">
        <v>581</v>
      </c>
      <c r="H119" s="104">
        <v>190</v>
      </c>
      <c r="I119" s="122">
        <v>190</v>
      </c>
      <c r="J119" s="123" t="s">
        <v>582</v>
      </c>
      <c r="K119" s="124">
        <f t="shared" si="39"/>
        <v>28</v>
      </c>
      <c r="L119" s="125">
        <f t="shared" si="40"/>
        <v>0.1728395061728395</v>
      </c>
      <c r="M119" s="126" t="s">
        <v>556</v>
      </c>
      <c r="N119" s="127">
        <v>42006</v>
      </c>
      <c r="O119" s="50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86">
        <v>6</v>
      </c>
      <c r="B120" s="102">
        <v>41886</v>
      </c>
      <c r="C120" s="102"/>
      <c r="D120" s="103" t="s">
        <v>587</v>
      </c>
      <c r="E120" s="104" t="s">
        <v>557</v>
      </c>
      <c r="F120" s="105">
        <v>75</v>
      </c>
      <c r="G120" s="104" t="s">
        <v>581</v>
      </c>
      <c r="H120" s="104">
        <v>91.5</v>
      </c>
      <c r="I120" s="122" t="s">
        <v>588</v>
      </c>
      <c r="J120" s="123" t="s">
        <v>589</v>
      </c>
      <c r="K120" s="124">
        <f t="shared" si="39"/>
        <v>16.5</v>
      </c>
      <c r="L120" s="125">
        <f t="shared" si="40"/>
        <v>0.22</v>
      </c>
      <c r="M120" s="126" t="s">
        <v>556</v>
      </c>
      <c r="N120" s="127">
        <v>41954</v>
      </c>
      <c r="O120" s="50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86">
        <v>7</v>
      </c>
      <c r="B121" s="102">
        <v>41913</v>
      </c>
      <c r="C121" s="102"/>
      <c r="D121" s="103" t="s">
        <v>590</v>
      </c>
      <c r="E121" s="104" t="s">
        <v>557</v>
      </c>
      <c r="F121" s="105">
        <v>850</v>
      </c>
      <c r="G121" s="104" t="s">
        <v>581</v>
      </c>
      <c r="H121" s="104">
        <v>982.5</v>
      </c>
      <c r="I121" s="122">
        <v>1050</v>
      </c>
      <c r="J121" s="123" t="s">
        <v>591</v>
      </c>
      <c r="K121" s="124">
        <f t="shared" si="39"/>
        <v>132.5</v>
      </c>
      <c r="L121" s="125">
        <f t="shared" si="40"/>
        <v>0.15588235294117647</v>
      </c>
      <c r="M121" s="126" t="s">
        <v>556</v>
      </c>
      <c r="N121" s="127">
        <v>42039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86">
        <v>8</v>
      </c>
      <c r="B122" s="102">
        <v>41913</v>
      </c>
      <c r="C122" s="102"/>
      <c r="D122" s="103" t="s">
        <v>592</v>
      </c>
      <c r="E122" s="104" t="s">
        <v>557</v>
      </c>
      <c r="F122" s="105">
        <v>475</v>
      </c>
      <c r="G122" s="104" t="s">
        <v>581</v>
      </c>
      <c r="H122" s="104">
        <v>515</v>
      </c>
      <c r="I122" s="122">
        <v>600</v>
      </c>
      <c r="J122" s="123" t="s">
        <v>593</v>
      </c>
      <c r="K122" s="124">
        <f t="shared" si="39"/>
        <v>40</v>
      </c>
      <c r="L122" s="125">
        <f t="shared" si="40"/>
        <v>8.4210526315789472E-2</v>
      </c>
      <c r="M122" s="126" t="s">
        <v>556</v>
      </c>
      <c r="N122" s="127">
        <v>41939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86">
        <v>9</v>
      </c>
      <c r="B123" s="102">
        <v>41913</v>
      </c>
      <c r="C123" s="102"/>
      <c r="D123" s="103" t="s">
        <v>594</v>
      </c>
      <c r="E123" s="104" t="s">
        <v>557</v>
      </c>
      <c r="F123" s="105">
        <v>86</v>
      </c>
      <c r="G123" s="104" t="s">
        <v>581</v>
      </c>
      <c r="H123" s="104">
        <v>99</v>
      </c>
      <c r="I123" s="122">
        <v>140</v>
      </c>
      <c r="J123" s="123" t="s">
        <v>595</v>
      </c>
      <c r="K123" s="124">
        <f t="shared" si="39"/>
        <v>13</v>
      </c>
      <c r="L123" s="125">
        <f t="shared" si="40"/>
        <v>0.15116279069767441</v>
      </c>
      <c r="M123" s="126" t="s">
        <v>556</v>
      </c>
      <c r="N123" s="127">
        <v>41939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86">
        <v>10</v>
      </c>
      <c r="B124" s="102">
        <v>41926</v>
      </c>
      <c r="C124" s="102"/>
      <c r="D124" s="103" t="s">
        <v>596</v>
      </c>
      <c r="E124" s="104" t="s">
        <v>557</v>
      </c>
      <c r="F124" s="105">
        <v>496.6</v>
      </c>
      <c r="G124" s="104" t="s">
        <v>581</v>
      </c>
      <c r="H124" s="104">
        <v>621</v>
      </c>
      <c r="I124" s="122">
        <v>580</v>
      </c>
      <c r="J124" s="123" t="s">
        <v>582</v>
      </c>
      <c r="K124" s="124">
        <f t="shared" si="39"/>
        <v>124.39999999999998</v>
      </c>
      <c r="L124" s="125">
        <f t="shared" si="40"/>
        <v>0.25050342327829234</v>
      </c>
      <c r="M124" s="126" t="s">
        <v>556</v>
      </c>
      <c r="N124" s="127">
        <v>42605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86">
        <v>11</v>
      </c>
      <c r="B125" s="102">
        <v>41926</v>
      </c>
      <c r="C125" s="102"/>
      <c r="D125" s="103" t="s">
        <v>597</v>
      </c>
      <c r="E125" s="104" t="s">
        <v>557</v>
      </c>
      <c r="F125" s="105">
        <v>2481.9</v>
      </c>
      <c r="G125" s="104" t="s">
        <v>581</v>
      </c>
      <c r="H125" s="104">
        <v>2840</v>
      </c>
      <c r="I125" s="122">
        <v>2870</v>
      </c>
      <c r="J125" s="123" t="s">
        <v>598</v>
      </c>
      <c r="K125" s="124">
        <f t="shared" si="39"/>
        <v>358.09999999999991</v>
      </c>
      <c r="L125" s="125">
        <f t="shared" si="40"/>
        <v>0.14428462065353154</v>
      </c>
      <c r="M125" s="126" t="s">
        <v>556</v>
      </c>
      <c r="N125" s="127">
        <v>42017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86">
        <v>12</v>
      </c>
      <c r="B126" s="102">
        <v>41928</v>
      </c>
      <c r="C126" s="102"/>
      <c r="D126" s="103" t="s">
        <v>599</v>
      </c>
      <c r="E126" s="104" t="s">
        <v>557</v>
      </c>
      <c r="F126" s="105">
        <v>84.5</v>
      </c>
      <c r="G126" s="104" t="s">
        <v>581</v>
      </c>
      <c r="H126" s="104">
        <v>93</v>
      </c>
      <c r="I126" s="122">
        <v>110</v>
      </c>
      <c r="J126" s="123" t="s">
        <v>600</v>
      </c>
      <c r="K126" s="124">
        <f t="shared" si="39"/>
        <v>8.5</v>
      </c>
      <c r="L126" s="125">
        <f t="shared" si="40"/>
        <v>0.10059171597633136</v>
      </c>
      <c r="M126" s="126" t="s">
        <v>556</v>
      </c>
      <c r="N126" s="127">
        <v>41939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86">
        <v>13</v>
      </c>
      <c r="B127" s="102">
        <v>41928</v>
      </c>
      <c r="C127" s="102"/>
      <c r="D127" s="103" t="s">
        <v>601</v>
      </c>
      <c r="E127" s="104" t="s">
        <v>557</v>
      </c>
      <c r="F127" s="105">
        <v>401</v>
      </c>
      <c r="G127" s="104" t="s">
        <v>581</v>
      </c>
      <c r="H127" s="104">
        <v>428</v>
      </c>
      <c r="I127" s="122">
        <v>450</v>
      </c>
      <c r="J127" s="123" t="s">
        <v>602</v>
      </c>
      <c r="K127" s="124">
        <f t="shared" si="39"/>
        <v>27</v>
      </c>
      <c r="L127" s="125">
        <f t="shared" si="40"/>
        <v>6.7331670822942641E-2</v>
      </c>
      <c r="M127" s="126" t="s">
        <v>556</v>
      </c>
      <c r="N127" s="127">
        <v>42020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86">
        <v>14</v>
      </c>
      <c r="B128" s="102">
        <v>41928</v>
      </c>
      <c r="C128" s="102"/>
      <c r="D128" s="103" t="s">
        <v>603</v>
      </c>
      <c r="E128" s="104" t="s">
        <v>557</v>
      </c>
      <c r="F128" s="105">
        <v>101</v>
      </c>
      <c r="G128" s="104" t="s">
        <v>581</v>
      </c>
      <c r="H128" s="104">
        <v>112</v>
      </c>
      <c r="I128" s="122">
        <v>120</v>
      </c>
      <c r="J128" s="123" t="s">
        <v>604</v>
      </c>
      <c r="K128" s="124">
        <f t="shared" si="39"/>
        <v>11</v>
      </c>
      <c r="L128" s="125">
        <f t="shared" si="40"/>
        <v>0.10891089108910891</v>
      </c>
      <c r="M128" s="126" t="s">
        <v>556</v>
      </c>
      <c r="N128" s="127">
        <v>41939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86">
        <v>15</v>
      </c>
      <c r="B129" s="102">
        <v>41954</v>
      </c>
      <c r="C129" s="102"/>
      <c r="D129" s="103" t="s">
        <v>605</v>
      </c>
      <c r="E129" s="104" t="s">
        <v>557</v>
      </c>
      <c r="F129" s="105">
        <v>59</v>
      </c>
      <c r="G129" s="104" t="s">
        <v>581</v>
      </c>
      <c r="H129" s="104">
        <v>76</v>
      </c>
      <c r="I129" s="122">
        <v>76</v>
      </c>
      <c r="J129" s="123" t="s">
        <v>582</v>
      </c>
      <c r="K129" s="124">
        <f t="shared" si="39"/>
        <v>17</v>
      </c>
      <c r="L129" s="125">
        <f t="shared" si="40"/>
        <v>0.28813559322033899</v>
      </c>
      <c r="M129" s="126" t="s">
        <v>556</v>
      </c>
      <c r="N129" s="127">
        <v>43032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86">
        <v>16</v>
      </c>
      <c r="B130" s="102">
        <v>41954</v>
      </c>
      <c r="C130" s="102"/>
      <c r="D130" s="103" t="s">
        <v>594</v>
      </c>
      <c r="E130" s="104" t="s">
        <v>557</v>
      </c>
      <c r="F130" s="105">
        <v>99</v>
      </c>
      <c r="G130" s="104" t="s">
        <v>581</v>
      </c>
      <c r="H130" s="104">
        <v>120</v>
      </c>
      <c r="I130" s="122">
        <v>120</v>
      </c>
      <c r="J130" s="123" t="s">
        <v>606</v>
      </c>
      <c r="K130" s="124">
        <f t="shared" si="39"/>
        <v>21</v>
      </c>
      <c r="L130" s="125">
        <f t="shared" si="40"/>
        <v>0.21212121212121213</v>
      </c>
      <c r="M130" s="126" t="s">
        <v>556</v>
      </c>
      <c r="N130" s="127">
        <v>41960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86">
        <v>17</v>
      </c>
      <c r="B131" s="102">
        <v>41956</v>
      </c>
      <c r="C131" s="102"/>
      <c r="D131" s="103" t="s">
        <v>607</v>
      </c>
      <c r="E131" s="104" t="s">
        <v>557</v>
      </c>
      <c r="F131" s="105">
        <v>22</v>
      </c>
      <c r="G131" s="104" t="s">
        <v>581</v>
      </c>
      <c r="H131" s="104">
        <v>33.549999999999997</v>
      </c>
      <c r="I131" s="122">
        <v>32</v>
      </c>
      <c r="J131" s="123" t="s">
        <v>608</v>
      </c>
      <c r="K131" s="124">
        <f t="shared" si="39"/>
        <v>11.549999999999997</v>
      </c>
      <c r="L131" s="125">
        <f t="shared" si="40"/>
        <v>0.52499999999999991</v>
      </c>
      <c r="M131" s="126" t="s">
        <v>556</v>
      </c>
      <c r="N131" s="127">
        <v>42188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86">
        <v>18</v>
      </c>
      <c r="B132" s="102">
        <v>41976</v>
      </c>
      <c r="C132" s="102"/>
      <c r="D132" s="103" t="s">
        <v>609</v>
      </c>
      <c r="E132" s="104" t="s">
        <v>557</v>
      </c>
      <c r="F132" s="105">
        <v>440</v>
      </c>
      <c r="G132" s="104" t="s">
        <v>581</v>
      </c>
      <c r="H132" s="104">
        <v>520</v>
      </c>
      <c r="I132" s="122">
        <v>520</v>
      </c>
      <c r="J132" s="123" t="s">
        <v>610</v>
      </c>
      <c r="K132" s="124">
        <f t="shared" si="39"/>
        <v>80</v>
      </c>
      <c r="L132" s="125">
        <f t="shared" si="40"/>
        <v>0.18181818181818182</v>
      </c>
      <c r="M132" s="126" t="s">
        <v>556</v>
      </c>
      <c r="N132" s="127">
        <v>42208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86">
        <v>19</v>
      </c>
      <c r="B133" s="102">
        <v>41976</v>
      </c>
      <c r="C133" s="102"/>
      <c r="D133" s="103" t="s">
        <v>611</v>
      </c>
      <c r="E133" s="104" t="s">
        <v>557</v>
      </c>
      <c r="F133" s="105">
        <v>360</v>
      </c>
      <c r="G133" s="104" t="s">
        <v>581</v>
      </c>
      <c r="H133" s="104">
        <v>427</v>
      </c>
      <c r="I133" s="122">
        <v>425</v>
      </c>
      <c r="J133" s="123" t="s">
        <v>612</v>
      </c>
      <c r="K133" s="124">
        <f t="shared" si="39"/>
        <v>67</v>
      </c>
      <c r="L133" s="125">
        <f t="shared" si="40"/>
        <v>0.18611111111111112</v>
      </c>
      <c r="M133" s="126" t="s">
        <v>556</v>
      </c>
      <c r="N133" s="127">
        <v>42058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86">
        <v>20</v>
      </c>
      <c r="B134" s="102">
        <v>42012</v>
      </c>
      <c r="C134" s="102"/>
      <c r="D134" s="103" t="s">
        <v>613</v>
      </c>
      <c r="E134" s="104" t="s">
        <v>557</v>
      </c>
      <c r="F134" s="105">
        <v>360</v>
      </c>
      <c r="G134" s="104" t="s">
        <v>581</v>
      </c>
      <c r="H134" s="104">
        <v>455</v>
      </c>
      <c r="I134" s="122">
        <v>420</v>
      </c>
      <c r="J134" s="123" t="s">
        <v>614</v>
      </c>
      <c r="K134" s="124">
        <f t="shared" si="39"/>
        <v>95</v>
      </c>
      <c r="L134" s="125">
        <f t="shared" si="40"/>
        <v>0.2638888888888889</v>
      </c>
      <c r="M134" s="126" t="s">
        <v>556</v>
      </c>
      <c r="N134" s="127">
        <v>42024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6">
        <v>21</v>
      </c>
      <c r="B135" s="102">
        <v>42012</v>
      </c>
      <c r="C135" s="102"/>
      <c r="D135" s="103" t="s">
        <v>615</v>
      </c>
      <c r="E135" s="104" t="s">
        <v>557</v>
      </c>
      <c r="F135" s="105">
        <v>130</v>
      </c>
      <c r="G135" s="104"/>
      <c r="H135" s="104">
        <v>175.5</v>
      </c>
      <c r="I135" s="122">
        <v>165</v>
      </c>
      <c r="J135" s="123" t="s">
        <v>616</v>
      </c>
      <c r="K135" s="124">
        <f t="shared" si="39"/>
        <v>45.5</v>
      </c>
      <c r="L135" s="125">
        <f t="shared" si="40"/>
        <v>0.35</v>
      </c>
      <c r="M135" s="126" t="s">
        <v>556</v>
      </c>
      <c r="N135" s="127">
        <v>43088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22</v>
      </c>
      <c r="B136" s="102">
        <v>42040</v>
      </c>
      <c r="C136" s="102"/>
      <c r="D136" s="103" t="s">
        <v>376</v>
      </c>
      <c r="E136" s="104" t="s">
        <v>580</v>
      </c>
      <c r="F136" s="105">
        <v>98</v>
      </c>
      <c r="G136" s="104"/>
      <c r="H136" s="104">
        <v>120</v>
      </c>
      <c r="I136" s="122">
        <v>120</v>
      </c>
      <c r="J136" s="123" t="s">
        <v>582</v>
      </c>
      <c r="K136" s="124">
        <f t="shared" si="39"/>
        <v>22</v>
      </c>
      <c r="L136" s="125">
        <f t="shared" si="40"/>
        <v>0.22448979591836735</v>
      </c>
      <c r="M136" s="126" t="s">
        <v>556</v>
      </c>
      <c r="N136" s="127">
        <v>42753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23</v>
      </c>
      <c r="B137" s="102">
        <v>42040</v>
      </c>
      <c r="C137" s="102"/>
      <c r="D137" s="103" t="s">
        <v>617</v>
      </c>
      <c r="E137" s="104" t="s">
        <v>580</v>
      </c>
      <c r="F137" s="105">
        <v>196</v>
      </c>
      <c r="G137" s="104"/>
      <c r="H137" s="104">
        <v>262</v>
      </c>
      <c r="I137" s="122">
        <v>255</v>
      </c>
      <c r="J137" s="123" t="s">
        <v>582</v>
      </c>
      <c r="K137" s="124">
        <f t="shared" si="39"/>
        <v>66</v>
      </c>
      <c r="L137" s="125">
        <f t="shared" si="40"/>
        <v>0.33673469387755101</v>
      </c>
      <c r="M137" s="126" t="s">
        <v>556</v>
      </c>
      <c r="N137" s="127">
        <v>42599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7">
        <v>24</v>
      </c>
      <c r="B138" s="106">
        <v>42067</v>
      </c>
      <c r="C138" s="106"/>
      <c r="D138" s="107" t="s">
        <v>375</v>
      </c>
      <c r="E138" s="108" t="s">
        <v>580</v>
      </c>
      <c r="F138" s="109">
        <v>235</v>
      </c>
      <c r="G138" s="109"/>
      <c r="H138" s="110">
        <v>77</v>
      </c>
      <c r="I138" s="128" t="s">
        <v>618</v>
      </c>
      <c r="J138" s="129" t="s">
        <v>619</v>
      </c>
      <c r="K138" s="130">
        <f t="shared" si="39"/>
        <v>-158</v>
      </c>
      <c r="L138" s="131">
        <f t="shared" si="40"/>
        <v>-0.67234042553191486</v>
      </c>
      <c r="M138" s="132" t="s">
        <v>620</v>
      </c>
      <c r="N138" s="133">
        <v>43522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25</v>
      </c>
      <c r="B139" s="102">
        <v>42067</v>
      </c>
      <c r="C139" s="102"/>
      <c r="D139" s="103" t="s">
        <v>453</v>
      </c>
      <c r="E139" s="104" t="s">
        <v>580</v>
      </c>
      <c r="F139" s="105">
        <v>185</v>
      </c>
      <c r="G139" s="104"/>
      <c r="H139" s="104">
        <v>224</v>
      </c>
      <c r="I139" s="122" t="s">
        <v>621</v>
      </c>
      <c r="J139" s="123" t="s">
        <v>582</v>
      </c>
      <c r="K139" s="124">
        <f t="shared" si="39"/>
        <v>39</v>
      </c>
      <c r="L139" s="125">
        <f t="shared" si="40"/>
        <v>0.21081081081081082</v>
      </c>
      <c r="M139" s="126" t="s">
        <v>556</v>
      </c>
      <c r="N139" s="127">
        <v>42647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323">
        <v>26</v>
      </c>
      <c r="B140" s="111">
        <v>42090</v>
      </c>
      <c r="C140" s="111"/>
      <c r="D140" s="112" t="s">
        <v>622</v>
      </c>
      <c r="E140" s="113" t="s">
        <v>580</v>
      </c>
      <c r="F140" s="114">
        <v>49.5</v>
      </c>
      <c r="G140" s="115"/>
      <c r="H140" s="115">
        <v>15.85</v>
      </c>
      <c r="I140" s="115">
        <v>67</v>
      </c>
      <c r="J140" s="134" t="s">
        <v>623</v>
      </c>
      <c r="K140" s="115">
        <f t="shared" si="39"/>
        <v>-33.65</v>
      </c>
      <c r="L140" s="135">
        <f t="shared" si="40"/>
        <v>-0.67979797979797973</v>
      </c>
      <c r="M140" s="132" t="s">
        <v>620</v>
      </c>
      <c r="N140" s="136">
        <v>43627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27</v>
      </c>
      <c r="B141" s="102">
        <v>42093</v>
      </c>
      <c r="C141" s="102"/>
      <c r="D141" s="103" t="s">
        <v>624</v>
      </c>
      <c r="E141" s="104" t="s">
        <v>580</v>
      </c>
      <c r="F141" s="105">
        <v>183.5</v>
      </c>
      <c r="G141" s="104"/>
      <c r="H141" s="104">
        <v>219</v>
      </c>
      <c r="I141" s="122">
        <v>218</v>
      </c>
      <c r="J141" s="123" t="s">
        <v>625</v>
      </c>
      <c r="K141" s="124">
        <f t="shared" si="39"/>
        <v>35.5</v>
      </c>
      <c r="L141" s="125">
        <f t="shared" si="40"/>
        <v>0.19346049046321526</v>
      </c>
      <c r="M141" s="126" t="s">
        <v>556</v>
      </c>
      <c r="N141" s="127">
        <v>42103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28</v>
      </c>
      <c r="B142" s="102">
        <v>42114</v>
      </c>
      <c r="C142" s="102"/>
      <c r="D142" s="103" t="s">
        <v>626</v>
      </c>
      <c r="E142" s="104" t="s">
        <v>580</v>
      </c>
      <c r="F142" s="105">
        <f>(227+237)/2</f>
        <v>232</v>
      </c>
      <c r="G142" s="104"/>
      <c r="H142" s="104">
        <v>298</v>
      </c>
      <c r="I142" s="122">
        <v>298</v>
      </c>
      <c r="J142" s="123" t="s">
        <v>582</v>
      </c>
      <c r="K142" s="124">
        <f t="shared" si="39"/>
        <v>66</v>
      </c>
      <c r="L142" s="125">
        <f t="shared" si="40"/>
        <v>0.28448275862068967</v>
      </c>
      <c r="M142" s="126" t="s">
        <v>556</v>
      </c>
      <c r="N142" s="127">
        <v>42823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29</v>
      </c>
      <c r="B143" s="102">
        <v>42128</v>
      </c>
      <c r="C143" s="102"/>
      <c r="D143" s="103" t="s">
        <v>627</v>
      </c>
      <c r="E143" s="104" t="s">
        <v>557</v>
      </c>
      <c r="F143" s="105">
        <v>385</v>
      </c>
      <c r="G143" s="104"/>
      <c r="H143" s="104">
        <f>212.5+331</f>
        <v>543.5</v>
      </c>
      <c r="I143" s="122">
        <v>510</v>
      </c>
      <c r="J143" s="123" t="s">
        <v>628</v>
      </c>
      <c r="K143" s="124">
        <f t="shared" si="39"/>
        <v>158.5</v>
      </c>
      <c r="L143" s="125">
        <f t="shared" si="40"/>
        <v>0.41168831168831171</v>
      </c>
      <c r="M143" s="126" t="s">
        <v>556</v>
      </c>
      <c r="N143" s="127">
        <v>42235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30</v>
      </c>
      <c r="B144" s="102">
        <v>42128</v>
      </c>
      <c r="C144" s="102"/>
      <c r="D144" s="103" t="s">
        <v>629</v>
      </c>
      <c r="E144" s="104" t="s">
        <v>557</v>
      </c>
      <c r="F144" s="105">
        <v>115.5</v>
      </c>
      <c r="G144" s="104"/>
      <c r="H144" s="104">
        <v>146</v>
      </c>
      <c r="I144" s="122">
        <v>142</v>
      </c>
      <c r="J144" s="123" t="s">
        <v>630</v>
      </c>
      <c r="K144" s="124">
        <f t="shared" si="39"/>
        <v>30.5</v>
      </c>
      <c r="L144" s="125">
        <f t="shared" si="40"/>
        <v>0.26406926406926406</v>
      </c>
      <c r="M144" s="126" t="s">
        <v>556</v>
      </c>
      <c r="N144" s="127">
        <v>42202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31</v>
      </c>
      <c r="B145" s="102">
        <v>42151</v>
      </c>
      <c r="C145" s="102"/>
      <c r="D145" s="103" t="s">
        <v>631</v>
      </c>
      <c r="E145" s="104" t="s">
        <v>557</v>
      </c>
      <c r="F145" s="105">
        <v>237.5</v>
      </c>
      <c r="G145" s="104"/>
      <c r="H145" s="104">
        <v>279.5</v>
      </c>
      <c r="I145" s="122">
        <v>278</v>
      </c>
      <c r="J145" s="123" t="s">
        <v>582</v>
      </c>
      <c r="K145" s="124">
        <f t="shared" si="39"/>
        <v>42</v>
      </c>
      <c r="L145" s="125">
        <f t="shared" si="40"/>
        <v>0.17684210526315788</v>
      </c>
      <c r="M145" s="126" t="s">
        <v>556</v>
      </c>
      <c r="N145" s="127">
        <v>42222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32</v>
      </c>
      <c r="B146" s="102">
        <v>42174</v>
      </c>
      <c r="C146" s="102"/>
      <c r="D146" s="103" t="s">
        <v>601</v>
      </c>
      <c r="E146" s="104" t="s">
        <v>580</v>
      </c>
      <c r="F146" s="105">
        <v>340</v>
      </c>
      <c r="G146" s="104"/>
      <c r="H146" s="104">
        <v>448</v>
      </c>
      <c r="I146" s="122">
        <v>448</v>
      </c>
      <c r="J146" s="123" t="s">
        <v>582</v>
      </c>
      <c r="K146" s="124">
        <f t="shared" si="39"/>
        <v>108</v>
      </c>
      <c r="L146" s="125">
        <f t="shared" si="40"/>
        <v>0.31764705882352939</v>
      </c>
      <c r="M146" s="126" t="s">
        <v>556</v>
      </c>
      <c r="N146" s="127">
        <v>43018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33</v>
      </c>
      <c r="B147" s="102">
        <v>42191</v>
      </c>
      <c r="C147" s="102"/>
      <c r="D147" s="103" t="s">
        <v>632</v>
      </c>
      <c r="E147" s="104" t="s">
        <v>580</v>
      </c>
      <c r="F147" s="105">
        <v>390</v>
      </c>
      <c r="G147" s="104"/>
      <c r="H147" s="104">
        <v>460</v>
      </c>
      <c r="I147" s="122">
        <v>460</v>
      </c>
      <c r="J147" s="123" t="s">
        <v>582</v>
      </c>
      <c r="K147" s="124">
        <f t="shared" ref="K147:K167" si="41">H147-F147</f>
        <v>70</v>
      </c>
      <c r="L147" s="125">
        <f t="shared" ref="L147:L167" si="42">K147/F147</f>
        <v>0.17948717948717949</v>
      </c>
      <c r="M147" s="126" t="s">
        <v>556</v>
      </c>
      <c r="N147" s="127">
        <v>42478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7">
        <v>34</v>
      </c>
      <c r="B148" s="106">
        <v>42195</v>
      </c>
      <c r="C148" s="106"/>
      <c r="D148" s="107" t="s">
        <v>633</v>
      </c>
      <c r="E148" s="108" t="s">
        <v>580</v>
      </c>
      <c r="F148" s="109">
        <v>122.5</v>
      </c>
      <c r="G148" s="109"/>
      <c r="H148" s="110">
        <v>61</v>
      </c>
      <c r="I148" s="128">
        <v>172</v>
      </c>
      <c r="J148" s="129" t="s">
        <v>634</v>
      </c>
      <c r="K148" s="130">
        <f t="shared" si="41"/>
        <v>-61.5</v>
      </c>
      <c r="L148" s="131">
        <f t="shared" si="42"/>
        <v>-0.50204081632653064</v>
      </c>
      <c r="M148" s="132" t="s">
        <v>620</v>
      </c>
      <c r="N148" s="133">
        <v>43333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35</v>
      </c>
      <c r="B149" s="102">
        <v>42219</v>
      </c>
      <c r="C149" s="102"/>
      <c r="D149" s="103" t="s">
        <v>635</v>
      </c>
      <c r="E149" s="104" t="s">
        <v>580</v>
      </c>
      <c r="F149" s="105">
        <v>297.5</v>
      </c>
      <c r="G149" s="104"/>
      <c r="H149" s="104">
        <v>350</v>
      </c>
      <c r="I149" s="122">
        <v>360</v>
      </c>
      <c r="J149" s="123" t="s">
        <v>636</v>
      </c>
      <c r="K149" s="124">
        <f t="shared" si="41"/>
        <v>52.5</v>
      </c>
      <c r="L149" s="125">
        <f t="shared" si="42"/>
        <v>0.17647058823529413</v>
      </c>
      <c r="M149" s="126" t="s">
        <v>556</v>
      </c>
      <c r="N149" s="127">
        <v>42232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36</v>
      </c>
      <c r="B150" s="102">
        <v>42219</v>
      </c>
      <c r="C150" s="102"/>
      <c r="D150" s="103" t="s">
        <v>637</v>
      </c>
      <c r="E150" s="104" t="s">
        <v>580</v>
      </c>
      <c r="F150" s="105">
        <v>115.5</v>
      </c>
      <c r="G150" s="104"/>
      <c r="H150" s="104">
        <v>149</v>
      </c>
      <c r="I150" s="122">
        <v>140</v>
      </c>
      <c r="J150" s="137" t="s">
        <v>638</v>
      </c>
      <c r="K150" s="124">
        <f t="shared" si="41"/>
        <v>33.5</v>
      </c>
      <c r="L150" s="125">
        <f t="shared" si="42"/>
        <v>0.29004329004329005</v>
      </c>
      <c r="M150" s="126" t="s">
        <v>556</v>
      </c>
      <c r="N150" s="127">
        <v>42740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37</v>
      </c>
      <c r="B151" s="102">
        <v>42251</v>
      </c>
      <c r="C151" s="102"/>
      <c r="D151" s="103" t="s">
        <v>631</v>
      </c>
      <c r="E151" s="104" t="s">
        <v>580</v>
      </c>
      <c r="F151" s="105">
        <v>226</v>
      </c>
      <c r="G151" s="104"/>
      <c r="H151" s="104">
        <v>292</v>
      </c>
      <c r="I151" s="122">
        <v>292</v>
      </c>
      <c r="J151" s="123" t="s">
        <v>639</v>
      </c>
      <c r="K151" s="124">
        <f t="shared" si="41"/>
        <v>66</v>
      </c>
      <c r="L151" s="125">
        <f t="shared" si="42"/>
        <v>0.29203539823008851</v>
      </c>
      <c r="M151" s="126" t="s">
        <v>556</v>
      </c>
      <c r="N151" s="127">
        <v>42286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38</v>
      </c>
      <c r="B152" s="102">
        <v>42254</v>
      </c>
      <c r="C152" s="102"/>
      <c r="D152" s="103" t="s">
        <v>626</v>
      </c>
      <c r="E152" s="104" t="s">
        <v>580</v>
      </c>
      <c r="F152" s="105">
        <v>232.5</v>
      </c>
      <c r="G152" s="104"/>
      <c r="H152" s="104">
        <v>312.5</v>
      </c>
      <c r="I152" s="122">
        <v>310</v>
      </c>
      <c r="J152" s="123" t="s">
        <v>582</v>
      </c>
      <c r="K152" s="124">
        <f t="shared" si="41"/>
        <v>80</v>
      </c>
      <c r="L152" s="125">
        <f t="shared" si="42"/>
        <v>0.34408602150537637</v>
      </c>
      <c r="M152" s="126" t="s">
        <v>556</v>
      </c>
      <c r="N152" s="127">
        <v>42823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39</v>
      </c>
      <c r="B153" s="102">
        <v>42268</v>
      </c>
      <c r="C153" s="102"/>
      <c r="D153" s="103" t="s">
        <v>640</v>
      </c>
      <c r="E153" s="104" t="s">
        <v>580</v>
      </c>
      <c r="F153" s="105">
        <v>196.5</v>
      </c>
      <c r="G153" s="104"/>
      <c r="H153" s="104">
        <v>238</v>
      </c>
      <c r="I153" s="122">
        <v>238</v>
      </c>
      <c r="J153" s="123" t="s">
        <v>639</v>
      </c>
      <c r="K153" s="124">
        <f t="shared" si="41"/>
        <v>41.5</v>
      </c>
      <c r="L153" s="125">
        <f t="shared" si="42"/>
        <v>0.21119592875318066</v>
      </c>
      <c r="M153" s="126" t="s">
        <v>556</v>
      </c>
      <c r="N153" s="127">
        <v>42291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40</v>
      </c>
      <c r="B154" s="102">
        <v>42271</v>
      </c>
      <c r="C154" s="102"/>
      <c r="D154" s="103" t="s">
        <v>579</v>
      </c>
      <c r="E154" s="104" t="s">
        <v>580</v>
      </c>
      <c r="F154" s="105">
        <v>65</v>
      </c>
      <c r="G154" s="104"/>
      <c r="H154" s="104">
        <v>82</v>
      </c>
      <c r="I154" s="122">
        <v>82</v>
      </c>
      <c r="J154" s="123" t="s">
        <v>639</v>
      </c>
      <c r="K154" s="124">
        <f t="shared" si="41"/>
        <v>17</v>
      </c>
      <c r="L154" s="125">
        <f t="shared" si="42"/>
        <v>0.26153846153846155</v>
      </c>
      <c r="M154" s="126" t="s">
        <v>556</v>
      </c>
      <c r="N154" s="127">
        <v>42578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41</v>
      </c>
      <c r="B155" s="102">
        <v>42291</v>
      </c>
      <c r="C155" s="102"/>
      <c r="D155" s="103" t="s">
        <v>641</v>
      </c>
      <c r="E155" s="104" t="s">
        <v>580</v>
      </c>
      <c r="F155" s="105">
        <v>144</v>
      </c>
      <c r="G155" s="104"/>
      <c r="H155" s="104">
        <v>182.5</v>
      </c>
      <c r="I155" s="122">
        <v>181</v>
      </c>
      <c r="J155" s="123" t="s">
        <v>639</v>
      </c>
      <c r="K155" s="124">
        <f t="shared" si="41"/>
        <v>38.5</v>
      </c>
      <c r="L155" s="125">
        <f t="shared" si="42"/>
        <v>0.2673611111111111</v>
      </c>
      <c r="M155" s="126" t="s">
        <v>556</v>
      </c>
      <c r="N155" s="127">
        <v>42817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42</v>
      </c>
      <c r="B156" s="102">
        <v>42291</v>
      </c>
      <c r="C156" s="102"/>
      <c r="D156" s="103" t="s">
        <v>642</v>
      </c>
      <c r="E156" s="104" t="s">
        <v>580</v>
      </c>
      <c r="F156" s="105">
        <v>264</v>
      </c>
      <c r="G156" s="104"/>
      <c r="H156" s="104">
        <v>311</v>
      </c>
      <c r="I156" s="122">
        <v>311</v>
      </c>
      <c r="J156" s="123" t="s">
        <v>639</v>
      </c>
      <c r="K156" s="124">
        <f t="shared" si="41"/>
        <v>47</v>
      </c>
      <c r="L156" s="125">
        <f t="shared" si="42"/>
        <v>0.17803030303030304</v>
      </c>
      <c r="M156" s="126" t="s">
        <v>556</v>
      </c>
      <c r="N156" s="127">
        <v>42604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43</v>
      </c>
      <c r="B157" s="102">
        <v>42318</v>
      </c>
      <c r="C157" s="102"/>
      <c r="D157" s="103" t="s">
        <v>643</v>
      </c>
      <c r="E157" s="104" t="s">
        <v>557</v>
      </c>
      <c r="F157" s="105">
        <v>549.5</v>
      </c>
      <c r="G157" s="104"/>
      <c r="H157" s="104">
        <v>630</v>
      </c>
      <c r="I157" s="122">
        <v>630</v>
      </c>
      <c r="J157" s="123" t="s">
        <v>639</v>
      </c>
      <c r="K157" s="124">
        <f t="shared" si="41"/>
        <v>80.5</v>
      </c>
      <c r="L157" s="125">
        <f t="shared" si="42"/>
        <v>0.1464968152866242</v>
      </c>
      <c r="M157" s="126" t="s">
        <v>556</v>
      </c>
      <c r="N157" s="127">
        <v>42419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44</v>
      </c>
      <c r="B158" s="102">
        <v>42342</v>
      </c>
      <c r="C158" s="102"/>
      <c r="D158" s="103" t="s">
        <v>644</v>
      </c>
      <c r="E158" s="104" t="s">
        <v>580</v>
      </c>
      <c r="F158" s="105">
        <v>1027.5</v>
      </c>
      <c r="G158" s="104"/>
      <c r="H158" s="104">
        <v>1315</v>
      </c>
      <c r="I158" s="122">
        <v>1250</v>
      </c>
      <c r="J158" s="123" t="s">
        <v>639</v>
      </c>
      <c r="K158" s="124">
        <f t="shared" si="41"/>
        <v>287.5</v>
      </c>
      <c r="L158" s="125">
        <f t="shared" si="42"/>
        <v>0.27980535279805352</v>
      </c>
      <c r="M158" s="126" t="s">
        <v>556</v>
      </c>
      <c r="N158" s="127">
        <v>43244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45</v>
      </c>
      <c r="B159" s="102">
        <v>42367</v>
      </c>
      <c r="C159" s="102"/>
      <c r="D159" s="103" t="s">
        <v>645</v>
      </c>
      <c r="E159" s="104" t="s">
        <v>580</v>
      </c>
      <c r="F159" s="105">
        <v>465</v>
      </c>
      <c r="G159" s="104"/>
      <c r="H159" s="104">
        <v>540</v>
      </c>
      <c r="I159" s="122">
        <v>540</v>
      </c>
      <c r="J159" s="123" t="s">
        <v>639</v>
      </c>
      <c r="K159" s="124">
        <f t="shared" si="41"/>
        <v>75</v>
      </c>
      <c r="L159" s="125">
        <f t="shared" si="42"/>
        <v>0.16129032258064516</v>
      </c>
      <c r="M159" s="126" t="s">
        <v>556</v>
      </c>
      <c r="N159" s="127">
        <v>42530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46</v>
      </c>
      <c r="B160" s="102">
        <v>42380</v>
      </c>
      <c r="C160" s="102"/>
      <c r="D160" s="103" t="s">
        <v>376</v>
      </c>
      <c r="E160" s="104" t="s">
        <v>557</v>
      </c>
      <c r="F160" s="105">
        <v>81</v>
      </c>
      <c r="G160" s="104"/>
      <c r="H160" s="104">
        <v>110</v>
      </c>
      <c r="I160" s="122">
        <v>110</v>
      </c>
      <c r="J160" s="123" t="s">
        <v>639</v>
      </c>
      <c r="K160" s="124">
        <f t="shared" si="41"/>
        <v>29</v>
      </c>
      <c r="L160" s="125">
        <f t="shared" si="42"/>
        <v>0.35802469135802467</v>
      </c>
      <c r="M160" s="126" t="s">
        <v>556</v>
      </c>
      <c r="N160" s="127">
        <v>42745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47</v>
      </c>
      <c r="B161" s="102">
        <v>42382</v>
      </c>
      <c r="C161" s="102"/>
      <c r="D161" s="103" t="s">
        <v>646</v>
      </c>
      <c r="E161" s="104" t="s">
        <v>557</v>
      </c>
      <c r="F161" s="105">
        <v>417.5</v>
      </c>
      <c r="G161" s="104"/>
      <c r="H161" s="104">
        <v>547</v>
      </c>
      <c r="I161" s="122">
        <v>535</v>
      </c>
      <c r="J161" s="123" t="s">
        <v>639</v>
      </c>
      <c r="K161" s="124">
        <f t="shared" si="41"/>
        <v>129.5</v>
      </c>
      <c r="L161" s="125">
        <f t="shared" si="42"/>
        <v>0.31017964071856285</v>
      </c>
      <c r="M161" s="126" t="s">
        <v>556</v>
      </c>
      <c r="N161" s="127">
        <v>42578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48</v>
      </c>
      <c r="B162" s="102">
        <v>42408</v>
      </c>
      <c r="C162" s="102"/>
      <c r="D162" s="103" t="s">
        <v>647</v>
      </c>
      <c r="E162" s="104" t="s">
        <v>580</v>
      </c>
      <c r="F162" s="105">
        <v>650</v>
      </c>
      <c r="G162" s="104"/>
      <c r="H162" s="104">
        <v>800</v>
      </c>
      <c r="I162" s="122">
        <v>800</v>
      </c>
      <c r="J162" s="123" t="s">
        <v>639</v>
      </c>
      <c r="K162" s="124">
        <f t="shared" si="41"/>
        <v>150</v>
      </c>
      <c r="L162" s="125">
        <f t="shared" si="42"/>
        <v>0.23076923076923078</v>
      </c>
      <c r="M162" s="126" t="s">
        <v>556</v>
      </c>
      <c r="N162" s="127">
        <v>43154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49</v>
      </c>
      <c r="B163" s="102">
        <v>42433</v>
      </c>
      <c r="C163" s="102"/>
      <c r="D163" s="103" t="s">
        <v>193</v>
      </c>
      <c r="E163" s="104" t="s">
        <v>580</v>
      </c>
      <c r="F163" s="105">
        <v>437.5</v>
      </c>
      <c r="G163" s="104"/>
      <c r="H163" s="104">
        <v>504.5</v>
      </c>
      <c r="I163" s="122">
        <v>522</v>
      </c>
      <c r="J163" s="123" t="s">
        <v>648</v>
      </c>
      <c r="K163" s="124">
        <f t="shared" si="41"/>
        <v>67</v>
      </c>
      <c r="L163" s="125">
        <f t="shared" si="42"/>
        <v>0.15314285714285714</v>
      </c>
      <c r="M163" s="126" t="s">
        <v>556</v>
      </c>
      <c r="N163" s="127">
        <v>42480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50</v>
      </c>
      <c r="B164" s="102">
        <v>42438</v>
      </c>
      <c r="C164" s="102"/>
      <c r="D164" s="103" t="s">
        <v>649</v>
      </c>
      <c r="E164" s="104" t="s">
        <v>580</v>
      </c>
      <c r="F164" s="105">
        <v>189.5</v>
      </c>
      <c r="G164" s="104"/>
      <c r="H164" s="104">
        <v>218</v>
      </c>
      <c r="I164" s="122">
        <v>218</v>
      </c>
      <c r="J164" s="123" t="s">
        <v>639</v>
      </c>
      <c r="K164" s="124">
        <f t="shared" si="41"/>
        <v>28.5</v>
      </c>
      <c r="L164" s="125">
        <f t="shared" si="42"/>
        <v>0.15039577836411611</v>
      </c>
      <c r="M164" s="126" t="s">
        <v>556</v>
      </c>
      <c r="N164" s="127">
        <v>43034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323">
        <v>51</v>
      </c>
      <c r="B165" s="111">
        <v>42471</v>
      </c>
      <c r="C165" s="111"/>
      <c r="D165" s="112" t="s">
        <v>650</v>
      </c>
      <c r="E165" s="113" t="s">
        <v>580</v>
      </c>
      <c r="F165" s="114">
        <v>36.5</v>
      </c>
      <c r="G165" s="115"/>
      <c r="H165" s="115">
        <v>15.85</v>
      </c>
      <c r="I165" s="115">
        <v>60</v>
      </c>
      <c r="J165" s="134" t="s">
        <v>651</v>
      </c>
      <c r="K165" s="130">
        <f t="shared" si="41"/>
        <v>-20.65</v>
      </c>
      <c r="L165" s="159">
        <f t="shared" si="42"/>
        <v>-0.5657534246575342</v>
      </c>
      <c r="M165" s="132" t="s">
        <v>620</v>
      </c>
      <c r="N165" s="160">
        <v>43627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52</v>
      </c>
      <c r="B166" s="102">
        <v>42472</v>
      </c>
      <c r="C166" s="102"/>
      <c r="D166" s="103" t="s">
        <v>652</v>
      </c>
      <c r="E166" s="104" t="s">
        <v>580</v>
      </c>
      <c r="F166" s="105">
        <v>93</v>
      </c>
      <c r="G166" s="104"/>
      <c r="H166" s="104">
        <v>149</v>
      </c>
      <c r="I166" s="122">
        <v>140</v>
      </c>
      <c r="J166" s="137" t="s">
        <v>653</v>
      </c>
      <c r="K166" s="124">
        <f t="shared" si="41"/>
        <v>56</v>
      </c>
      <c r="L166" s="125">
        <f t="shared" si="42"/>
        <v>0.60215053763440862</v>
      </c>
      <c r="M166" s="126" t="s">
        <v>556</v>
      </c>
      <c r="N166" s="127">
        <v>42740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53</v>
      </c>
      <c r="B167" s="102">
        <v>42472</v>
      </c>
      <c r="C167" s="102"/>
      <c r="D167" s="103" t="s">
        <v>654</v>
      </c>
      <c r="E167" s="104" t="s">
        <v>580</v>
      </c>
      <c r="F167" s="105">
        <v>130</v>
      </c>
      <c r="G167" s="104"/>
      <c r="H167" s="104">
        <v>150</v>
      </c>
      <c r="I167" s="122" t="s">
        <v>655</v>
      </c>
      <c r="J167" s="123" t="s">
        <v>639</v>
      </c>
      <c r="K167" s="124">
        <f t="shared" si="41"/>
        <v>20</v>
      </c>
      <c r="L167" s="125">
        <f t="shared" si="42"/>
        <v>0.15384615384615385</v>
      </c>
      <c r="M167" s="126" t="s">
        <v>556</v>
      </c>
      <c r="N167" s="127">
        <v>42564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54</v>
      </c>
      <c r="B168" s="102">
        <v>42473</v>
      </c>
      <c r="C168" s="102"/>
      <c r="D168" s="103" t="s">
        <v>344</v>
      </c>
      <c r="E168" s="104" t="s">
        <v>580</v>
      </c>
      <c r="F168" s="105">
        <v>196</v>
      </c>
      <c r="G168" s="104"/>
      <c r="H168" s="104">
        <v>299</v>
      </c>
      <c r="I168" s="122">
        <v>299</v>
      </c>
      <c r="J168" s="123" t="s">
        <v>639</v>
      </c>
      <c r="K168" s="124">
        <v>103</v>
      </c>
      <c r="L168" s="125">
        <v>0.52551020408163296</v>
      </c>
      <c r="M168" s="126" t="s">
        <v>556</v>
      </c>
      <c r="N168" s="127">
        <v>42620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55</v>
      </c>
      <c r="B169" s="102">
        <v>42473</v>
      </c>
      <c r="C169" s="102"/>
      <c r="D169" s="103" t="s">
        <v>713</v>
      </c>
      <c r="E169" s="104" t="s">
        <v>580</v>
      </c>
      <c r="F169" s="105">
        <v>88</v>
      </c>
      <c r="G169" s="104"/>
      <c r="H169" s="104">
        <v>103</v>
      </c>
      <c r="I169" s="122">
        <v>103</v>
      </c>
      <c r="J169" s="123" t="s">
        <v>639</v>
      </c>
      <c r="K169" s="124">
        <v>15</v>
      </c>
      <c r="L169" s="125">
        <v>0.170454545454545</v>
      </c>
      <c r="M169" s="126" t="s">
        <v>556</v>
      </c>
      <c r="N169" s="127">
        <v>42530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56</v>
      </c>
      <c r="B170" s="102">
        <v>42492</v>
      </c>
      <c r="C170" s="102"/>
      <c r="D170" s="103" t="s">
        <v>656</v>
      </c>
      <c r="E170" s="104" t="s">
        <v>580</v>
      </c>
      <c r="F170" s="105">
        <v>127.5</v>
      </c>
      <c r="G170" s="104"/>
      <c r="H170" s="104">
        <v>148</v>
      </c>
      <c r="I170" s="122" t="s">
        <v>657</v>
      </c>
      <c r="J170" s="123" t="s">
        <v>639</v>
      </c>
      <c r="K170" s="124">
        <f>H170-F170</f>
        <v>20.5</v>
      </c>
      <c r="L170" s="125">
        <f>K170/F170</f>
        <v>0.16078431372549021</v>
      </c>
      <c r="M170" s="126" t="s">
        <v>556</v>
      </c>
      <c r="N170" s="127">
        <v>42564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57</v>
      </c>
      <c r="B171" s="102">
        <v>42493</v>
      </c>
      <c r="C171" s="102"/>
      <c r="D171" s="103" t="s">
        <v>658</v>
      </c>
      <c r="E171" s="104" t="s">
        <v>580</v>
      </c>
      <c r="F171" s="105">
        <v>675</v>
      </c>
      <c r="G171" s="104"/>
      <c r="H171" s="104">
        <v>815</v>
      </c>
      <c r="I171" s="122" t="s">
        <v>659</v>
      </c>
      <c r="J171" s="123" t="s">
        <v>639</v>
      </c>
      <c r="K171" s="124">
        <f>H171-F171</f>
        <v>140</v>
      </c>
      <c r="L171" s="125">
        <f>K171/F171</f>
        <v>0.2074074074074074</v>
      </c>
      <c r="M171" s="126" t="s">
        <v>556</v>
      </c>
      <c r="N171" s="127">
        <v>43154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7">
        <v>58</v>
      </c>
      <c r="B172" s="106">
        <v>42522</v>
      </c>
      <c r="C172" s="106"/>
      <c r="D172" s="107" t="s">
        <v>714</v>
      </c>
      <c r="E172" s="108" t="s">
        <v>580</v>
      </c>
      <c r="F172" s="109">
        <v>500</v>
      </c>
      <c r="G172" s="109"/>
      <c r="H172" s="110">
        <v>232.5</v>
      </c>
      <c r="I172" s="128" t="s">
        <v>715</v>
      </c>
      <c r="J172" s="129" t="s">
        <v>716</v>
      </c>
      <c r="K172" s="130">
        <f>H172-F172</f>
        <v>-267.5</v>
      </c>
      <c r="L172" s="131">
        <f>K172/F172</f>
        <v>-0.53500000000000003</v>
      </c>
      <c r="M172" s="132" t="s">
        <v>620</v>
      </c>
      <c r="N172" s="133">
        <v>43735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59</v>
      </c>
      <c r="B173" s="102">
        <v>42527</v>
      </c>
      <c r="C173" s="102"/>
      <c r="D173" s="103" t="s">
        <v>660</v>
      </c>
      <c r="E173" s="104" t="s">
        <v>580</v>
      </c>
      <c r="F173" s="105">
        <v>110</v>
      </c>
      <c r="G173" s="104"/>
      <c r="H173" s="104">
        <v>126.5</v>
      </c>
      <c r="I173" s="122">
        <v>125</v>
      </c>
      <c r="J173" s="123" t="s">
        <v>589</v>
      </c>
      <c r="K173" s="124">
        <f>H173-F173</f>
        <v>16.5</v>
      </c>
      <c r="L173" s="125">
        <f>K173/F173</f>
        <v>0.15</v>
      </c>
      <c r="M173" s="126" t="s">
        <v>556</v>
      </c>
      <c r="N173" s="127">
        <v>42552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60</v>
      </c>
      <c r="B174" s="102">
        <v>42538</v>
      </c>
      <c r="C174" s="102"/>
      <c r="D174" s="103" t="s">
        <v>661</v>
      </c>
      <c r="E174" s="104" t="s">
        <v>580</v>
      </c>
      <c r="F174" s="105">
        <v>44</v>
      </c>
      <c r="G174" s="104"/>
      <c r="H174" s="104">
        <v>69.5</v>
      </c>
      <c r="I174" s="122">
        <v>69.5</v>
      </c>
      <c r="J174" s="123" t="s">
        <v>662</v>
      </c>
      <c r="K174" s="124">
        <f>H174-F174</f>
        <v>25.5</v>
      </c>
      <c r="L174" s="125">
        <f>K174/F174</f>
        <v>0.57954545454545459</v>
      </c>
      <c r="M174" s="126" t="s">
        <v>556</v>
      </c>
      <c r="N174" s="127">
        <v>42977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61</v>
      </c>
      <c r="B175" s="102">
        <v>42549</v>
      </c>
      <c r="C175" s="102"/>
      <c r="D175" s="144" t="s">
        <v>717</v>
      </c>
      <c r="E175" s="104" t="s">
        <v>580</v>
      </c>
      <c r="F175" s="105">
        <v>262.5</v>
      </c>
      <c r="G175" s="104"/>
      <c r="H175" s="104">
        <v>340</v>
      </c>
      <c r="I175" s="122">
        <v>333</v>
      </c>
      <c r="J175" s="123" t="s">
        <v>718</v>
      </c>
      <c r="K175" s="124">
        <v>77.5</v>
      </c>
      <c r="L175" s="125">
        <v>0.29523809523809502</v>
      </c>
      <c r="M175" s="126" t="s">
        <v>556</v>
      </c>
      <c r="N175" s="127">
        <v>43017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6">
        <v>62</v>
      </c>
      <c r="B176" s="102">
        <v>42549</v>
      </c>
      <c r="C176" s="102"/>
      <c r="D176" s="144" t="s">
        <v>719</v>
      </c>
      <c r="E176" s="104" t="s">
        <v>580</v>
      </c>
      <c r="F176" s="105">
        <v>840</v>
      </c>
      <c r="G176" s="104"/>
      <c r="H176" s="104">
        <v>1230</v>
      </c>
      <c r="I176" s="122">
        <v>1230</v>
      </c>
      <c r="J176" s="123" t="s">
        <v>639</v>
      </c>
      <c r="K176" s="124">
        <v>390</v>
      </c>
      <c r="L176" s="125">
        <v>0.46428571428571402</v>
      </c>
      <c r="M176" s="126" t="s">
        <v>556</v>
      </c>
      <c r="N176" s="127">
        <v>42649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324">
        <v>63</v>
      </c>
      <c r="B177" s="139">
        <v>42556</v>
      </c>
      <c r="C177" s="139"/>
      <c r="D177" s="140" t="s">
        <v>663</v>
      </c>
      <c r="E177" s="141" t="s">
        <v>580</v>
      </c>
      <c r="F177" s="142">
        <v>395</v>
      </c>
      <c r="G177" s="143"/>
      <c r="H177" s="143">
        <f>(468.5+342.5)/2</f>
        <v>405.5</v>
      </c>
      <c r="I177" s="143">
        <v>510</v>
      </c>
      <c r="J177" s="161" t="s">
        <v>664</v>
      </c>
      <c r="K177" s="162">
        <f t="shared" ref="K177:K183" si="43">H177-F177</f>
        <v>10.5</v>
      </c>
      <c r="L177" s="163">
        <f t="shared" ref="L177:L183" si="44">K177/F177</f>
        <v>2.6582278481012658E-2</v>
      </c>
      <c r="M177" s="164" t="s">
        <v>665</v>
      </c>
      <c r="N177" s="165">
        <v>43606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7">
        <v>64</v>
      </c>
      <c r="B178" s="106">
        <v>42584</v>
      </c>
      <c r="C178" s="106"/>
      <c r="D178" s="107" t="s">
        <v>666</v>
      </c>
      <c r="E178" s="108" t="s">
        <v>557</v>
      </c>
      <c r="F178" s="109">
        <f>169.5-12.8</f>
        <v>156.69999999999999</v>
      </c>
      <c r="G178" s="109"/>
      <c r="H178" s="110">
        <v>77</v>
      </c>
      <c r="I178" s="128" t="s">
        <v>667</v>
      </c>
      <c r="J178" s="341" t="s">
        <v>795</v>
      </c>
      <c r="K178" s="130">
        <f t="shared" si="43"/>
        <v>-79.699999999999989</v>
      </c>
      <c r="L178" s="131">
        <f t="shared" si="44"/>
        <v>-0.50861518825781749</v>
      </c>
      <c r="M178" s="132" t="s">
        <v>620</v>
      </c>
      <c r="N178" s="133">
        <v>43522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7">
        <v>65</v>
      </c>
      <c r="B179" s="106">
        <v>42586</v>
      </c>
      <c r="C179" s="106"/>
      <c r="D179" s="107" t="s">
        <v>668</v>
      </c>
      <c r="E179" s="108" t="s">
        <v>580</v>
      </c>
      <c r="F179" s="109">
        <v>400</v>
      </c>
      <c r="G179" s="109"/>
      <c r="H179" s="110">
        <v>305</v>
      </c>
      <c r="I179" s="128">
        <v>475</v>
      </c>
      <c r="J179" s="129" t="s">
        <v>669</v>
      </c>
      <c r="K179" s="130">
        <f t="shared" si="43"/>
        <v>-95</v>
      </c>
      <c r="L179" s="131">
        <f t="shared" si="44"/>
        <v>-0.23749999999999999</v>
      </c>
      <c r="M179" s="132" t="s">
        <v>620</v>
      </c>
      <c r="N179" s="133">
        <v>43606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66</v>
      </c>
      <c r="B180" s="102">
        <v>42593</v>
      </c>
      <c r="C180" s="102"/>
      <c r="D180" s="103" t="s">
        <v>670</v>
      </c>
      <c r="E180" s="104" t="s">
        <v>580</v>
      </c>
      <c r="F180" s="105">
        <v>86.5</v>
      </c>
      <c r="G180" s="104"/>
      <c r="H180" s="104">
        <v>130</v>
      </c>
      <c r="I180" s="122">
        <v>130</v>
      </c>
      <c r="J180" s="137" t="s">
        <v>671</v>
      </c>
      <c r="K180" s="124">
        <f t="shared" si="43"/>
        <v>43.5</v>
      </c>
      <c r="L180" s="125">
        <f t="shared" si="44"/>
        <v>0.50289017341040465</v>
      </c>
      <c r="M180" s="126" t="s">
        <v>556</v>
      </c>
      <c r="N180" s="127">
        <v>43091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7">
        <v>67</v>
      </c>
      <c r="B181" s="106">
        <v>42600</v>
      </c>
      <c r="C181" s="106"/>
      <c r="D181" s="107" t="s">
        <v>367</v>
      </c>
      <c r="E181" s="108" t="s">
        <v>580</v>
      </c>
      <c r="F181" s="109">
        <v>133.5</v>
      </c>
      <c r="G181" s="109"/>
      <c r="H181" s="110">
        <v>126.5</v>
      </c>
      <c r="I181" s="128">
        <v>178</v>
      </c>
      <c r="J181" s="129" t="s">
        <v>672</v>
      </c>
      <c r="K181" s="130">
        <f t="shared" si="43"/>
        <v>-7</v>
      </c>
      <c r="L181" s="131">
        <f t="shared" si="44"/>
        <v>-5.2434456928838954E-2</v>
      </c>
      <c r="M181" s="132" t="s">
        <v>620</v>
      </c>
      <c r="N181" s="133">
        <v>42615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68</v>
      </c>
      <c r="B182" s="102">
        <v>42613</v>
      </c>
      <c r="C182" s="102"/>
      <c r="D182" s="103" t="s">
        <v>673</v>
      </c>
      <c r="E182" s="104" t="s">
        <v>580</v>
      </c>
      <c r="F182" s="105">
        <v>560</v>
      </c>
      <c r="G182" s="104"/>
      <c r="H182" s="104">
        <v>725</v>
      </c>
      <c r="I182" s="122">
        <v>725</v>
      </c>
      <c r="J182" s="123" t="s">
        <v>582</v>
      </c>
      <c r="K182" s="124">
        <f t="shared" si="43"/>
        <v>165</v>
      </c>
      <c r="L182" s="125">
        <f t="shared" si="44"/>
        <v>0.29464285714285715</v>
      </c>
      <c r="M182" s="126" t="s">
        <v>556</v>
      </c>
      <c r="N182" s="127">
        <v>42456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6">
        <v>69</v>
      </c>
      <c r="B183" s="102">
        <v>42614</v>
      </c>
      <c r="C183" s="102"/>
      <c r="D183" s="103" t="s">
        <v>674</v>
      </c>
      <c r="E183" s="104" t="s">
        <v>580</v>
      </c>
      <c r="F183" s="105">
        <v>160.5</v>
      </c>
      <c r="G183" s="104"/>
      <c r="H183" s="104">
        <v>210</v>
      </c>
      <c r="I183" s="122">
        <v>210</v>
      </c>
      <c r="J183" s="123" t="s">
        <v>582</v>
      </c>
      <c r="K183" s="124">
        <f t="shared" si="43"/>
        <v>49.5</v>
      </c>
      <c r="L183" s="125">
        <f t="shared" si="44"/>
        <v>0.30841121495327101</v>
      </c>
      <c r="M183" s="126" t="s">
        <v>556</v>
      </c>
      <c r="N183" s="127">
        <v>42871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70</v>
      </c>
      <c r="B184" s="102">
        <v>42646</v>
      </c>
      <c r="C184" s="102"/>
      <c r="D184" s="144" t="s">
        <v>390</v>
      </c>
      <c r="E184" s="104" t="s">
        <v>580</v>
      </c>
      <c r="F184" s="105">
        <v>430</v>
      </c>
      <c r="G184" s="104"/>
      <c r="H184" s="104">
        <v>596</v>
      </c>
      <c r="I184" s="122">
        <v>575</v>
      </c>
      <c r="J184" s="123" t="s">
        <v>720</v>
      </c>
      <c r="K184" s="124">
        <v>166</v>
      </c>
      <c r="L184" s="125">
        <v>0.38604651162790699</v>
      </c>
      <c r="M184" s="126" t="s">
        <v>556</v>
      </c>
      <c r="N184" s="127">
        <v>42769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71</v>
      </c>
      <c r="B185" s="102">
        <v>42657</v>
      </c>
      <c r="C185" s="102"/>
      <c r="D185" s="103" t="s">
        <v>675</v>
      </c>
      <c r="E185" s="104" t="s">
        <v>580</v>
      </c>
      <c r="F185" s="105">
        <v>280</v>
      </c>
      <c r="G185" s="104"/>
      <c r="H185" s="104">
        <v>345</v>
      </c>
      <c r="I185" s="122">
        <v>345</v>
      </c>
      <c r="J185" s="123" t="s">
        <v>582</v>
      </c>
      <c r="K185" s="124">
        <f t="shared" ref="K185:K190" si="45">H185-F185</f>
        <v>65</v>
      </c>
      <c r="L185" s="125">
        <f>K185/F185</f>
        <v>0.23214285714285715</v>
      </c>
      <c r="M185" s="126" t="s">
        <v>556</v>
      </c>
      <c r="N185" s="127">
        <v>42814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72</v>
      </c>
      <c r="B186" s="102">
        <v>42657</v>
      </c>
      <c r="C186" s="102"/>
      <c r="D186" s="103" t="s">
        <v>676</v>
      </c>
      <c r="E186" s="104" t="s">
        <v>580</v>
      </c>
      <c r="F186" s="105">
        <v>245</v>
      </c>
      <c r="G186" s="104"/>
      <c r="H186" s="104">
        <v>325.5</v>
      </c>
      <c r="I186" s="122">
        <v>330</v>
      </c>
      <c r="J186" s="123" t="s">
        <v>677</v>
      </c>
      <c r="K186" s="124">
        <f t="shared" si="45"/>
        <v>80.5</v>
      </c>
      <c r="L186" s="125">
        <f>K186/F186</f>
        <v>0.32857142857142857</v>
      </c>
      <c r="M186" s="126" t="s">
        <v>556</v>
      </c>
      <c r="N186" s="127">
        <v>42769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73</v>
      </c>
      <c r="B187" s="102">
        <v>42660</v>
      </c>
      <c r="C187" s="102"/>
      <c r="D187" s="103" t="s">
        <v>340</v>
      </c>
      <c r="E187" s="104" t="s">
        <v>580</v>
      </c>
      <c r="F187" s="105">
        <v>125</v>
      </c>
      <c r="G187" s="104"/>
      <c r="H187" s="104">
        <v>160</v>
      </c>
      <c r="I187" s="122">
        <v>160</v>
      </c>
      <c r="J187" s="123" t="s">
        <v>639</v>
      </c>
      <c r="K187" s="124">
        <f t="shared" si="45"/>
        <v>35</v>
      </c>
      <c r="L187" s="125">
        <v>0.28000000000000003</v>
      </c>
      <c r="M187" s="126" t="s">
        <v>556</v>
      </c>
      <c r="N187" s="127">
        <v>42803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74</v>
      </c>
      <c r="B188" s="102">
        <v>42660</v>
      </c>
      <c r="C188" s="102"/>
      <c r="D188" s="103" t="s">
        <v>455</v>
      </c>
      <c r="E188" s="104" t="s">
        <v>580</v>
      </c>
      <c r="F188" s="105">
        <v>114</v>
      </c>
      <c r="G188" s="104"/>
      <c r="H188" s="104">
        <v>145</v>
      </c>
      <c r="I188" s="122">
        <v>145</v>
      </c>
      <c r="J188" s="123" t="s">
        <v>639</v>
      </c>
      <c r="K188" s="124">
        <f t="shared" si="45"/>
        <v>31</v>
      </c>
      <c r="L188" s="125">
        <f>K188/F188</f>
        <v>0.27192982456140352</v>
      </c>
      <c r="M188" s="126" t="s">
        <v>556</v>
      </c>
      <c r="N188" s="127">
        <v>42859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75</v>
      </c>
      <c r="B189" s="102">
        <v>42660</v>
      </c>
      <c r="C189" s="102"/>
      <c r="D189" s="103" t="s">
        <v>678</v>
      </c>
      <c r="E189" s="104" t="s">
        <v>580</v>
      </c>
      <c r="F189" s="105">
        <v>212</v>
      </c>
      <c r="G189" s="104"/>
      <c r="H189" s="104">
        <v>280</v>
      </c>
      <c r="I189" s="122">
        <v>276</v>
      </c>
      <c r="J189" s="123" t="s">
        <v>679</v>
      </c>
      <c r="K189" s="124">
        <f t="shared" si="45"/>
        <v>68</v>
      </c>
      <c r="L189" s="125">
        <f>K189/F189</f>
        <v>0.32075471698113206</v>
      </c>
      <c r="M189" s="126" t="s">
        <v>556</v>
      </c>
      <c r="N189" s="127">
        <v>42858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76</v>
      </c>
      <c r="B190" s="102">
        <v>42678</v>
      </c>
      <c r="C190" s="102"/>
      <c r="D190" s="103" t="s">
        <v>149</v>
      </c>
      <c r="E190" s="104" t="s">
        <v>580</v>
      </c>
      <c r="F190" s="105">
        <v>155</v>
      </c>
      <c r="G190" s="104"/>
      <c r="H190" s="104">
        <v>210</v>
      </c>
      <c r="I190" s="122">
        <v>210</v>
      </c>
      <c r="J190" s="123" t="s">
        <v>680</v>
      </c>
      <c r="K190" s="124">
        <f t="shared" si="45"/>
        <v>55</v>
      </c>
      <c r="L190" s="125">
        <f>K190/F190</f>
        <v>0.35483870967741937</v>
      </c>
      <c r="M190" s="126" t="s">
        <v>556</v>
      </c>
      <c r="N190" s="127">
        <v>42944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7">
        <v>77</v>
      </c>
      <c r="B191" s="106">
        <v>42710</v>
      </c>
      <c r="C191" s="106"/>
      <c r="D191" s="107" t="s">
        <v>721</v>
      </c>
      <c r="E191" s="108" t="s">
        <v>580</v>
      </c>
      <c r="F191" s="109">
        <v>150.5</v>
      </c>
      <c r="G191" s="109"/>
      <c r="H191" s="110">
        <v>72.5</v>
      </c>
      <c r="I191" s="128">
        <v>174</v>
      </c>
      <c r="J191" s="129" t="s">
        <v>722</v>
      </c>
      <c r="K191" s="130">
        <v>-78</v>
      </c>
      <c r="L191" s="131">
        <v>-0.51827242524916906</v>
      </c>
      <c r="M191" s="132" t="s">
        <v>620</v>
      </c>
      <c r="N191" s="133">
        <v>43333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78</v>
      </c>
      <c r="B192" s="102">
        <v>42712</v>
      </c>
      <c r="C192" s="102"/>
      <c r="D192" s="103" t="s">
        <v>123</v>
      </c>
      <c r="E192" s="104" t="s">
        <v>580</v>
      </c>
      <c r="F192" s="105">
        <v>380</v>
      </c>
      <c r="G192" s="104"/>
      <c r="H192" s="104">
        <v>478</v>
      </c>
      <c r="I192" s="122">
        <v>468</v>
      </c>
      <c r="J192" s="123" t="s">
        <v>639</v>
      </c>
      <c r="K192" s="124">
        <f>H192-F192</f>
        <v>98</v>
      </c>
      <c r="L192" s="125">
        <f>K192/F192</f>
        <v>0.25789473684210529</v>
      </c>
      <c r="M192" s="126" t="s">
        <v>556</v>
      </c>
      <c r="N192" s="127">
        <v>43025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79</v>
      </c>
      <c r="B193" s="102">
        <v>42734</v>
      </c>
      <c r="C193" s="102"/>
      <c r="D193" s="103" t="s">
        <v>244</v>
      </c>
      <c r="E193" s="104" t="s">
        <v>580</v>
      </c>
      <c r="F193" s="105">
        <v>305</v>
      </c>
      <c r="G193" s="104"/>
      <c r="H193" s="104">
        <v>375</v>
      </c>
      <c r="I193" s="122">
        <v>375</v>
      </c>
      <c r="J193" s="123" t="s">
        <v>639</v>
      </c>
      <c r="K193" s="124">
        <f>H193-F193</f>
        <v>70</v>
      </c>
      <c r="L193" s="125">
        <f>K193/F193</f>
        <v>0.22950819672131148</v>
      </c>
      <c r="M193" s="126" t="s">
        <v>556</v>
      </c>
      <c r="N193" s="127">
        <v>42768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80</v>
      </c>
      <c r="B194" s="102">
        <v>42739</v>
      </c>
      <c r="C194" s="102"/>
      <c r="D194" s="103" t="s">
        <v>342</v>
      </c>
      <c r="E194" s="104" t="s">
        <v>580</v>
      </c>
      <c r="F194" s="105">
        <v>99.5</v>
      </c>
      <c r="G194" s="104"/>
      <c r="H194" s="104">
        <v>158</v>
      </c>
      <c r="I194" s="122">
        <v>158</v>
      </c>
      <c r="J194" s="123" t="s">
        <v>639</v>
      </c>
      <c r="K194" s="124">
        <f>H194-F194</f>
        <v>58.5</v>
      </c>
      <c r="L194" s="125">
        <f>K194/F194</f>
        <v>0.5879396984924623</v>
      </c>
      <c r="M194" s="126" t="s">
        <v>556</v>
      </c>
      <c r="N194" s="127">
        <v>42898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6">
        <v>81</v>
      </c>
      <c r="B195" s="102">
        <v>42739</v>
      </c>
      <c r="C195" s="102"/>
      <c r="D195" s="103" t="s">
        <v>342</v>
      </c>
      <c r="E195" s="104" t="s">
        <v>580</v>
      </c>
      <c r="F195" s="105">
        <v>99.5</v>
      </c>
      <c r="G195" s="104"/>
      <c r="H195" s="104">
        <v>158</v>
      </c>
      <c r="I195" s="122">
        <v>158</v>
      </c>
      <c r="J195" s="123" t="s">
        <v>639</v>
      </c>
      <c r="K195" s="124">
        <v>58.5</v>
      </c>
      <c r="L195" s="125">
        <v>0.58793969849246197</v>
      </c>
      <c r="M195" s="126" t="s">
        <v>556</v>
      </c>
      <c r="N195" s="127">
        <v>42898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82</v>
      </c>
      <c r="B196" s="102">
        <v>42786</v>
      </c>
      <c r="C196" s="102"/>
      <c r="D196" s="103" t="s">
        <v>166</v>
      </c>
      <c r="E196" s="104" t="s">
        <v>580</v>
      </c>
      <c r="F196" s="105">
        <v>140.5</v>
      </c>
      <c r="G196" s="104"/>
      <c r="H196" s="104">
        <v>220</v>
      </c>
      <c r="I196" s="122">
        <v>220</v>
      </c>
      <c r="J196" s="123" t="s">
        <v>639</v>
      </c>
      <c r="K196" s="124">
        <f>H196-F196</f>
        <v>79.5</v>
      </c>
      <c r="L196" s="125">
        <f>K196/F196</f>
        <v>0.5658362989323843</v>
      </c>
      <c r="M196" s="126" t="s">
        <v>556</v>
      </c>
      <c r="N196" s="127">
        <v>42864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6">
        <v>83</v>
      </c>
      <c r="B197" s="102">
        <v>42786</v>
      </c>
      <c r="C197" s="102"/>
      <c r="D197" s="103" t="s">
        <v>723</v>
      </c>
      <c r="E197" s="104" t="s">
        <v>580</v>
      </c>
      <c r="F197" s="105">
        <v>202.5</v>
      </c>
      <c r="G197" s="104"/>
      <c r="H197" s="104">
        <v>234</v>
      </c>
      <c r="I197" s="122">
        <v>234</v>
      </c>
      <c r="J197" s="123" t="s">
        <v>639</v>
      </c>
      <c r="K197" s="124">
        <v>31.5</v>
      </c>
      <c r="L197" s="125">
        <v>0.155555555555556</v>
      </c>
      <c r="M197" s="126" t="s">
        <v>556</v>
      </c>
      <c r="N197" s="127">
        <v>42836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84</v>
      </c>
      <c r="B198" s="102">
        <v>42818</v>
      </c>
      <c r="C198" s="102"/>
      <c r="D198" s="103" t="s">
        <v>517</v>
      </c>
      <c r="E198" s="104" t="s">
        <v>580</v>
      </c>
      <c r="F198" s="105">
        <v>300.5</v>
      </c>
      <c r="G198" s="104"/>
      <c r="H198" s="104">
        <v>417.5</v>
      </c>
      <c r="I198" s="122">
        <v>420</v>
      </c>
      <c r="J198" s="123" t="s">
        <v>681</v>
      </c>
      <c r="K198" s="124">
        <f>H198-F198</f>
        <v>117</v>
      </c>
      <c r="L198" s="125">
        <f>K198/F198</f>
        <v>0.38935108153078202</v>
      </c>
      <c r="M198" s="126" t="s">
        <v>556</v>
      </c>
      <c r="N198" s="127">
        <v>43070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85</v>
      </c>
      <c r="B199" s="102">
        <v>42818</v>
      </c>
      <c r="C199" s="102"/>
      <c r="D199" s="103" t="s">
        <v>719</v>
      </c>
      <c r="E199" s="104" t="s">
        <v>580</v>
      </c>
      <c r="F199" s="105">
        <v>850</v>
      </c>
      <c r="G199" s="104"/>
      <c r="H199" s="104">
        <v>1042.5</v>
      </c>
      <c r="I199" s="122">
        <v>1023</v>
      </c>
      <c r="J199" s="123" t="s">
        <v>724</v>
      </c>
      <c r="K199" s="124">
        <v>192.5</v>
      </c>
      <c r="L199" s="125">
        <v>0.22647058823529401</v>
      </c>
      <c r="M199" s="126" t="s">
        <v>556</v>
      </c>
      <c r="N199" s="127">
        <v>42830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86</v>
      </c>
      <c r="B200" s="102">
        <v>42830</v>
      </c>
      <c r="C200" s="102"/>
      <c r="D200" s="103" t="s">
        <v>471</v>
      </c>
      <c r="E200" s="104" t="s">
        <v>580</v>
      </c>
      <c r="F200" s="105">
        <v>785</v>
      </c>
      <c r="G200" s="104"/>
      <c r="H200" s="104">
        <v>930</v>
      </c>
      <c r="I200" s="122">
        <v>920</v>
      </c>
      <c r="J200" s="123" t="s">
        <v>682</v>
      </c>
      <c r="K200" s="124">
        <f>H200-F200</f>
        <v>145</v>
      </c>
      <c r="L200" s="125">
        <f>K200/F200</f>
        <v>0.18471337579617833</v>
      </c>
      <c r="M200" s="126" t="s">
        <v>556</v>
      </c>
      <c r="N200" s="127">
        <v>42976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7">
        <v>87</v>
      </c>
      <c r="B201" s="106">
        <v>42831</v>
      </c>
      <c r="C201" s="106"/>
      <c r="D201" s="107" t="s">
        <v>725</v>
      </c>
      <c r="E201" s="108" t="s">
        <v>580</v>
      </c>
      <c r="F201" s="109">
        <v>40</v>
      </c>
      <c r="G201" s="109"/>
      <c r="H201" s="110">
        <v>13.1</v>
      </c>
      <c r="I201" s="128">
        <v>60</v>
      </c>
      <c r="J201" s="134" t="s">
        <v>726</v>
      </c>
      <c r="K201" s="130">
        <v>-26.9</v>
      </c>
      <c r="L201" s="131">
        <v>-0.67249999999999999</v>
      </c>
      <c r="M201" s="132" t="s">
        <v>620</v>
      </c>
      <c r="N201" s="133">
        <v>43138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88</v>
      </c>
      <c r="B202" s="102">
        <v>42837</v>
      </c>
      <c r="C202" s="102"/>
      <c r="D202" s="103" t="s">
        <v>87</v>
      </c>
      <c r="E202" s="104" t="s">
        <v>580</v>
      </c>
      <c r="F202" s="105">
        <v>289.5</v>
      </c>
      <c r="G202" s="104"/>
      <c r="H202" s="104">
        <v>354</v>
      </c>
      <c r="I202" s="122">
        <v>360</v>
      </c>
      <c r="J202" s="123" t="s">
        <v>683</v>
      </c>
      <c r="K202" s="124">
        <f t="shared" ref="K202:K210" si="46">H202-F202</f>
        <v>64.5</v>
      </c>
      <c r="L202" s="125">
        <f t="shared" ref="L202:L210" si="47">K202/F202</f>
        <v>0.22279792746113988</v>
      </c>
      <c r="M202" s="126" t="s">
        <v>556</v>
      </c>
      <c r="N202" s="127">
        <v>43040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89</v>
      </c>
      <c r="B203" s="102">
        <v>42845</v>
      </c>
      <c r="C203" s="102"/>
      <c r="D203" s="103" t="s">
        <v>416</v>
      </c>
      <c r="E203" s="104" t="s">
        <v>580</v>
      </c>
      <c r="F203" s="105">
        <v>700</v>
      </c>
      <c r="G203" s="104"/>
      <c r="H203" s="104">
        <v>840</v>
      </c>
      <c r="I203" s="122">
        <v>840</v>
      </c>
      <c r="J203" s="123" t="s">
        <v>684</v>
      </c>
      <c r="K203" s="124">
        <f t="shared" si="46"/>
        <v>140</v>
      </c>
      <c r="L203" s="125">
        <f t="shared" si="47"/>
        <v>0.2</v>
      </c>
      <c r="M203" s="126" t="s">
        <v>556</v>
      </c>
      <c r="N203" s="127">
        <v>42893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90</v>
      </c>
      <c r="B204" s="102">
        <v>42887</v>
      </c>
      <c r="C204" s="102"/>
      <c r="D204" s="144" t="s">
        <v>353</v>
      </c>
      <c r="E204" s="104" t="s">
        <v>580</v>
      </c>
      <c r="F204" s="105">
        <v>130</v>
      </c>
      <c r="G204" s="104"/>
      <c r="H204" s="104">
        <v>144.25</v>
      </c>
      <c r="I204" s="122">
        <v>170</v>
      </c>
      <c r="J204" s="123" t="s">
        <v>685</v>
      </c>
      <c r="K204" s="124">
        <f t="shared" si="46"/>
        <v>14.25</v>
      </c>
      <c r="L204" s="125">
        <f t="shared" si="47"/>
        <v>0.10961538461538461</v>
      </c>
      <c r="M204" s="126" t="s">
        <v>556</v>
      </c>
      <c r="N204" s="127">
        <v>43675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6">
        <v>91</v>
      </c>
      <c r="B205" s="102">
        <v>42901</v>
      </c>
      <c r="C205" s="102"/>
      <c r="D205" s="144" t="s">
        <v>686</v>
      </c>
      <c r="E205" s="104" t="s">
        <v>580</v>
      </c>
      <c r="F205" s="105">
        <v>214.5</v>
      </c>
      <c r="G205" s="104"/>
      <c r="H205" s="104">
        <v>262</v>
      </c>
      <c r="I205" s="122">
        <v>262</v>
      </c>
      <c r="J205" s="123" t="s">
        <v>687</v>
      </c>
      <c r="K205" s="124">
        <f t="shared" si="46"/>
        <v>47.5</v>
      </c>
      <c r="L205" s="125">
        <f t="shared" si="47"/>
        <v>0.22144522144522144</v>
      </c>
      <c r="M205" s="126" t="s">
        <v>556</v>
      </c>
      <c r="N205" s="127">
        <v>42977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8">
        <v>92</v>
      </c>
      <c r="B206" s="150">
        <v>42933</v>
      </c>
      <c r="C206" s="150"/>
      <c r="D206" s="151" t="s">
        <v>688</v>
      </c>
      <c r="E206" s="152" t="s">
        <v>580</v>
      </c>
      <c r="F206" s="153">
        <v>370</v>
      </c>
      <c r="G206" s="152"/>
      <c r="H206" s="152">
        <v>447.5</v>
      </c>
      <c r="I206" s="169">
        <v>450</v>
      </c>
      <c r="J206" s="209" t="s">
        <v>639</v>
      </c>
      <c r="K206" s="124">
        <f t="shared" si="46"/>
        <v>77.5</v>
      </c>
      <c r="L206" s="171">
        <f t="shared" si="47"/>
        <v>0.20945945945945946</v>
      </c>
      <c r="M206" s="172" t="s">
        <v>556</v>
      </c>
      <c r="N206" s="173">
        <v>43035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8">
        <v>93</v>
      </c>
      <c r="B207" s="150">
        <v>42943</v>
      </c>
      <c r="C207" s="150"/>
      <c r="D207" s="151" t="s">
        <v>164</v>
      </c>
      <c r="E207" s="152" t="s">
        <v>580</v>
      </c>
      <c r="F207" s="153">
        <v>657.5</v>
      </c>
      <c r="G207" s="152"/>
      <c r="H207" s="152">
        <v>825</v>
      </c>
      <c r="I207" s="169">
        <v>820</v>
      </c>
      <c r="J207" s="209" t="s">
        <v>639</v>
      </c>
      <c r="K207" s="124">
        <f t="shared" si="46"/>
        <v>167.5</v>
      </c>
      <c r="L207" s="171">
        <f t="shared" si="47"/>
        <v>0.25475285171102663</v>
      </c>
      <c r="M207" s="172" t="s">
        <v>556</v>
      </c>
      <c r="N207" s="173">
        <v>43090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94</v>
      </c>
      <c r="B208" s="102">
        <v>42964</v>
      </c>
      <c r="C208" s="102"/>
      <c r="D208" s="103" t="s">
        <v>357</v>
      </c>
      <c r="E208" s="104" t="s">
        <v>580</v>
      </c>
      <c r="F208" s="105">
        <v>605</v>
      </c>
      <c r="G208" s="104"/>
      <c r="H208" s="104">
        <v>750</v>
      </c>
      <c r="I208" s="122">
        <v>750</v>
      </c>
      <c r="J208" s="123" t="s">
        <v>682</v>
      </c>
      <c r="K208" s="124">
        <f t="shared" si="46"/>
        <v>145</v>
      </c>
      <c r="L208" s="125">
        <f t="shared" si="47"/>
        <v>0.23966942148760331</v>
      </c>
      <c r="M208" s="126" t="s">
        <v>556</v>
      </c>
      <c r="N208" s="127">
        <v>43027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325">
        <v>95</v>
      </c>
      <c r="B209" s="145">
        <v>42979</v>
      </c>
      <c r="C209" s="145"/>
      <c r="D209" s="146" t="s">
        <v>475</v>
      </c>
      <c r="E209" s="147" t="s">
        <v>580</v>
      </c>
      <c r="F209" s="148">
        <v>255</v>
      </c>
      <c r="G209" s="149"/>
      <c r="H209" s="149">
        <v>217.25</v>
      </c>
      <c r="I209" s="149">
        <v>320</v>
      </c>
      <c r="J209" s="166" t="s">
        <v>689</v>
      </c>
      <c r="K209" s="130">
        <f t="shared" si="46"/>
        <v>-37.75</v>
      </c>
      <c r="L209" s="167">
        <f t="shared" si="47"/>
        <v>-0.14803921568627451</v>
      </c>
      <c r="M209" s="132" t="s">
        <v>620</v>
      </c>
      <c r="N209" s="168">
        <v>43661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96</v>
      </c>
      <c r="B210" s="102">
        <v>42997</v>
      </c>
      <c r="C210" s="102"/>
      <c r="D210" s="103" t="s">
        <v>690</v>
      </c>
      <c r="E210" s="104" t="s">
        <v>580</v>
      </c>
      <c r="F210" s="105">
        <v>215</v>
      </c>
      <c r="G210" s="104"/>
      <c r="H210" s="104">
        <v>258</v>
      </c>
      <c r="I210" s="122">
        <v>258</v>
      </c>
      <c r="J210" s="123" t="s">
        <v>639</v>
      </c>
      <c r="K210" s="124">
        <f t="shared" si="46"/>
        <v>43</v>
      </c>
      <c r="L210" s="125">
        <f t="shared" si="47"/>
        <v>0.2</v>
      </c>
      <c r="M210" s="126" t="s">
        <v>556</v>
      </c>
      <c r="N210" s="127">
        <v>43040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97</v>
      </c>
      <c r="B211" s="102">
        <v>42997</v>
      </c>
      <c r="C211" s="102"/>
      <c r="D211" s="103" t="s">
        <v>690</v>
      </c>
      <c r="E211" s="104" t="s">
        <v>580</v>
      </c>
      <c r="F211" s="105">
        <v>215</v>
      </c>
      <c r="G211" s="104"/>
      <c r="H211" s="104">
        <v>258</v>
      </c>
      <c r="I211" s="122">
        <v>258</v>
      </c>
      <c r="J211" s="209" t="s">
        <v>639</v>
      </c>
      <c r="K211" s="124">
        <v>43</v>
      </c>
      <c r="L211" s="125">
        <v>0.2</v>
      </c>
      <c r="M211" s="126" t="s">
        <v>556</v>
      </c>
      <c r="N211" s="127">
        <v>43040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9">
        <v>98</v>
      </c>
      <c r="B212" s="190">
        <v>42998</v>
      </c>
      <c r="C212" s="190"/>
      <c r="D212" s="332" t="s">
        <v>780</v>
      </c>
      <c r="E212" s="191" t="s">
        <v>580</v>
      </c>
      <c r="F212" s="192">
        <v>75</v>
      </c>
      <c r="G212" s="191"/>
      <c r="H212" s="191">
        <v>90</v>
      </c>
      <c r="I212" s="210">
        <v>90</v>
      </c>
      <c r="J212" s="123" t="s">
        <v>691</v>
      </c>
      <c r="K212" s="124">
        <f t="shared" ref="K212:K217" si="48">H212-F212</f>
        <v>15</v>
      </c>
      <c r="L212" s="125">
        <f t="shared" ref="L212:L217" si="49">K212/F212</f>
        <v>0.2</v>
      </c>
      <c r="M212" s="126" t="s">
        <v>556</v>
      </c>
      <c r="N212" s="127">
        <v>43019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8">
        <v>99</v>
      </c>
      <c r="B213" s="150">
        <v>43011</v>
      </c>
      <c r="C213" s="150"/>
      <c r="D213" s="151" t="s">
        <v>692</v>
      </c>
      <c r="E213" s="152" t="s">
        <v>580</v>
      </c>
      <c r="F213" s="153">
        <v>315</v>
      </c>
      <c r="G213" s="152"/>
      <c r="H213" s="152">
        <v>392</v>
      </c>
      <c r="I213" s="169">
        <v>384</v>
      </c>
      <c r="J213" s="209" t="s">
        <v>693</v>
      </c>
      <c r="K213" s="124">
        <f t="shared" si="48"/>
        <v>77</v>
      </c>
      <c r="L213" s="171">
        <f t="shared" si="49"/>
        <v>0.24444444444444444</v>
      </c>
      <c r="M213" s="172" t="s">
        <v>556</v>
      </c>
      <c r="N213" s="173">
        <v>43017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8">
        <v>100</v>
      </c>
      <c r="B214" s="150">
        <v>43013</v>
      </c>
      <c r="C214" s="150"/>
      <c r="D214" s="151" t="s">
        <v>694</v>
      </c>
      <c r="E214" s="152" t="s">
        <v>580</v>
      </c>
      <c r="F214" s="153">
        <v>145</v>
      </c>
      <c r="G214" s="152"/>
      <c r="H214" s="152">
        <v>179</v>
      </c>
      <c r="I214" s="169">
        <v>180</v>
      </c>
      <c r="J214" s="209" t="s">
        <v>570</v>
      </c>
      <c r="K214" s="124">
        <f t="shared" si="48"/>
        <v>34</v>
      </c>
      <c r="L214" s="171">
        <f t="shared" si="49"/>
        <v>0.23448275862068965</v>
      </c>
      <c r="M214" s="172" t="s">
        <v>556</v>
      </c>
      <c r="N214" s="173">
        <v>43025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8">
        <v>101</v>
      </c>
      <c r="B215" s="150">
        <v>43014</v>
      </c>
      <c r="C215" s="150"/>
      <c r="D215" s="151" t="s">
        <v>330</v>
      </c>
      <c r="E215" s="152" t="s">
        <v>580</v>
      </c>
      <c r="F215" s="153">
        <v>256</v>
      </c>
      <c r="G215" s="152"/>
      <c r="H215" s="152">
        <v>323</v>
      </c>
      <c r="I215" s="169">
        <v>320</v>
      </c>
      <c r="J215" s="209" t="s">
        <v>639</v>
      </c>
      <c r="K215" s="124">
        <f t="shared" si="48"/>
        <v>67</v>
      </c>
      <c r="L215" s="171">
        <f t="shared" si="49"/>
        <v>0.26171875</v>
      </c>
      <c r="M215" s="172" t="s">
        <v>556</v>
      </c>
      <c r="N215" s="173">
        <v>43067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8">
        <v>102</v>
      </c>
      <c r="B216" s="150">
        <v>43017</v>
      </c>
      <c r="C216" s="150"/>
      <c r="D216" s="151" t="s">
        <v>350</v>
      </c>
      <c r="E216" s="152" t="s">
        <v>580</v>
      </c>
      <c r="F216" s="153">
        <v>137.5</v>
      </c>
      <c r="G216" s="152"/>
      <c r="H216" s="152">
        <v>184</v>
      </c>
      <c r="I216" s="169">
        <v>183</v>
      </c>
      <c r="J216" s="170" t="s">
        <v>695</v>
      </c>
      <c r="K216" s="124">
        <f t="shared" si="48"/>
        <v>46.5</v>
      </c>
      <c r="L216" s="171">
        <f t="shared" si="49"/>
        <v>0.33818181818181819</v>
      </c>
      <c r="M216" s="172" t="s">
        <v>556</v>
      </c>
      <c r="N216" s="173">
        <v>43108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8">
        <v>103</v>
      </c>
      <c r="B217" s="150">
        <v>43018</v>
      </c>
      <c r="C217" s="150"/>
      <c r="D217" s="151" t="s">
        <v>696</v>
      </c>
      <c r="E217" s="152" t="s">
        <v>580</v>
      </c>
      <c r="F217" s="153">
        <v>125.5</v>
      </c>
      <c r="G217" s="152"/>
      <c r="H217" s="152">
        <v>158</v>
      </c>
      <c r="I217" s="169">
        <v>155</v>
      </c>
      <c r="J217" s="170" t="s">
        <v>697</v>
      </c>
      <c r="K217" s="124">
        <f t="shared" si="48"/>
        <v>32.5</v>
      </c>
      <c r="L217" s="171">
        <f t="shared" si="49"/>
        <v>0.25896414342629481</v>
      </c>
      <c r="M217" s="172" t="s">
        <v>556</v>
      </c>
      <c r="N217" s="173">
        <v>43067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8">
        <v>104</v>
      </c>
      <c r="B218" s="150">
        <v>43018</v>
      </c>
      <c r="C218" s="150"/>
      <c r="D218" s="151" t="s">
        <v>727</v>
      </c>
      <c r="E218" s="152" t="s">
        <v>580</v>
      </c>
      <c r="F218" s="153">
        <v>895</v>
      </c>
      <c r="G218" s="152"/>
      <c r="H218" s="152">
        <v>1122.5</v>
      </c>
      <c r="I218" s="169">
        <v>1078</v>
      </c>
      <c r="J218" s="170" t="s">
        <v>728</v>
      </c>
      <c r="K218" s="124">
        <v>227.5</v>
      </c>
      <c r="L218" s="171">
        <v>0.25418994413407803</v>
      </c>
      <c r="M218" s="172" t="s">
        <v>556</v>
      </c>
      <c r="N218" s="173">
        <v>43117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8">
        <v>105</v>
      </c>
      <c r="B219" s="150">
        <v>43020</v>
      </c>
      <c r="C219" s="150"/>
      <c r="D219" s="151" t="s">
        <v>338</v>
      </c>
      <c r="E219" s="152" t="s">
        <v>580</v>
      </c>
      <c r="F219" s="153">
        <v>525</v>
      </c>
      <c r="G219" s="152"/>
      <c r="H219" s="152">
        <v>629</v>
      </c>
      <c r="I219" s="169">
        <v>629</v>
      </c>
      <c r="J219" s="209" t="s">
        <v>639</v>
      </c>
      <c r="K219" s="124">
        <v>104</v>
      </c>
      <c r="L219" s="171">
        <v>0.19809523809523799</v>
      </c>
      <c r="M219" s="172" t="s">
        <v>556</v>
      </c>
      <c r="N219" s="173">
        <v>43119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8">
        <v>106</v>
      </c>
      <c r="B220" s="150">
        <v>43046</v>
      </c>
      <c r="C220" s="150"/>
      <c r="D220" s="151" t="s">
        <v>379</v>
      </c>
      <c r="E220" s="152" t="s">
        <v>580</v>
      </c>
      <c r="F220" s="153">
        <v>740</v>
      </c>
      <c r="G220" s="152"/>
      <c r="H220" s="152">
        <v>892.5</v>
      </c>
      <c r="I220" s="169">
        <v>900</v>
      </c>
      <c r="J220" s="170" t="s">
        <v>698</v>
      </c>
      <c r="K220" s="124">
        <f>H220-F220</f>
        <v>152.5</v>
      </c>
      <c r="L220" s="171">
        <f>K220/F220</f>
        <v>0.20608108108108109</v>
      </c>
      <c r="M220" s="172" t="s">
        <v>556</v>
      </c>
      <c r="N220" s="173">
        <v>43052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6">
        <v>107</v>
      </c>
      <c r="B221" s="102">
        <v>43073</v>
      </c>
      <c r="C221" s="102"/>
      <c r="D221" s="103" t="s">
        <v>699</v>
      </c>
      <c r="E221" s="104" t="s">
        <v>580</v>
      </c>
      <c r="F221" s="105">
        <v>118.5</v>
      </c>
      <c r="G221" s="104"/>
      <c r="H221" s="104">
        <v>143.5</v>
      </c>
      <c r="I221" s="122">
        <v>145</v>
      </c>
      <c r="J221" s="137" t="s">
        <v>700</v>
      </c>
      <c r="K221" s="124">
        <f>H221-F221</f>
        <v>25</v>
      </c>
      <c r="L221" s="125">
        <f>K221/F221</f>
        <v>0.2109704641350211</v>
      </c>
      <c r="M221" s="126" t="s">
        <v>556</v>
      </c>
      <c r="N221" s="127">
        <v>43097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7">
        <v>108</v>
      </c>
      <c r="B222" s="106">
        <v>43090</v>
      </c>
      <c r="C222" s="106"/>
      <c r="D222" s="154" t="s">
        <v>420</v>
      </c>
      <c r="E222" s="108" t="s">
        <v>580</v>
      </c>
      <c r="F222" s="109">
        <v>715</v>
      </c>
      <c r="G222" s="109"/>
      <c r="H222" s="110">
        <v>500</v>
      </c>
      <c r="I222" s="128">
        <v>872</v>
      </c>
      <c r="J222" s="134" t="s">
        <v>701</v>
      </c>
      <c r="K222" s="130">
        <f>H222-F222</f>
        <v>-215</v>
      </c>
      <c r="L222" s="131">
        <f>K222/F222</f>
        <v>-0.30069930069930068</v>
      </c>
      <c r="M222" s="132" t="s">
        <v>620</v>
      </c>
      <c r="N222" s="133">
        <v>43670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6">
        <v>109</v>
      </c>
      <c r="B223" s="102">
        <v>43098</v>
      </c>
      <c r="C223" s="102"/>
      <c r="D223" s="103" t="s">
        <v>692</v>
      </c>
      <c r="E223" s="104" t="s">
        <v>580</v>
      </c>
      <c r="F223" s="105">
        <v>435</v>
      </c>
      <c r="G223" s="104"/>
      <c r="H223" s="104">
        <v>542.5</v>
      </c>
      <c r="I223" s="122">
        <v>539</v>
      </c>
      <c r="J223" s="137" t="s">
        <v>639</v>
      </c>
      <c r="K223" s="124">
        <v>107.5</v>
      </c>
      <c r="L223" s="125">
        <v>0.247126436781609</v>
      </c>
      <c r="M223" s="126" t="s">
        <v>556</v>
      </c>
      <c r="N223" s="127">
        <v>43206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6">
        <v>110</v>
      </c>
      <c r="B224" s="102">
        <v>43098</v>
      </c>
      <c r="C224" s="102"/>
      <c r="D224" s="103" t="s">
        <v>530</v>
      </c>
      <c r="E224" s="104" t="s">
        <v>580</v>
      </c>
      <c r="F224" s="105">
        <v>885</v>
      </c>
      <c r="G224" s="104"/>
      <c r="H224" s="104">
        <v>1090</v>
      </c>
      <c r="I224" s="122">
        <v>1084</v>
      </c>
      <c r="J224" s="137" t="s">
        <v>639</v>
      </c>
      <c r="K224" s="124">
        <v>205</v>
      </c>
      <c r="L224" s="125">
        <v>0.23163841807909599</v>
      </c>
      <c r="M224" s="126" t="s">
        <v>556</v>
      </c>
      <c r="N224" s="127">
        <v>43213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326">
        <v>111</v>
      </c>
      <c r="B225" s="317">
        <v>43192</v>
      </c>
      <c r="C225" s="317"/>
      <c r="D225" s="112" t="s">
        <v>709</v>
      </c>
      <c r="E225" s="318" t="s">
        <v>580</v>
      </c>
      <c r="F225" s="319">
        <v>478.5</v>
      </c>
      <c r="G225" s="318"/>
      <c r="H225" s="318">
        <v>442</v>
      </c>
      <c r="I225" s="320">
        <v>613</v>
      </c>
      <c r="J225" s="341" t="s">
        <v>797</v>
      </c>
      <c r="K225" s="130">
        <f>H225-F225</f>
        <v>-36.5</v>
      </c>
      <c r="L225" s="131">
        <f>K225/F225</f>
        <v>-7.6280041797283177E-2</v>
      </c>
      <c r="M225" s="132" t="s">
        <v>620</v>
      </c>
      <c r="N225" s="133">
        <v>43762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7">
        <v>112</v>
      </c>
      <c r="B226" s="106">
        <v>43194</v>
      </c>
      <c r="C226" s="106"/>
      <c r="D226" s="331" t="s">
        <v>779</v>
      </c>
      <c r="E226" s="108" t="s">
        <v>580</v>
      </c>
      <c r="F226" s="109">
        <f>141.5-7.3</f>
        <v>134.19999999999999</v>
      </c>
      <c r="G226" s="109"/>
      <c r="H226" s="110">
        <v>77</v>
      </c>
      <c r="I226" s="128">
        <v>180</v>
      </c>
      <c r="J226" s="341" t="s">
        <v>796</v>
      </c>
      <c r="K226" s="130">
        <f>H226-F226</f>
        <v>-57.199999999999989</v>
      </c>
      <c r="L226" s="131">
        <f>K226/F226</f>
        <v>-0.42622950819672129</v>
      </c>
      <c r="M226" s="132" t="s">
        <v>620</v>
      </c>
      <c r="N226" s="133">
        <v>43522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7">
        <v>113</v>
      </c>
      <c r="B227" s="106">
        <v>43209</v>
      </c>
      <c r="C227" s="106"/>
      <c r="D227" s="107" t="s">
        <v>702</v>
      </c>
      <c r="E227" s="108" t="s">
        <v>580</v>
      </c>
      <c r="F227" s="109">
        <v>430</v>
      </c>
      <c r="G227" s="109"/>
      <c r="H227" s="110">
        <v>220</v>
      </c>
      <c r="I227" s="128">
        <v>537</v>
      </c>
      <c r="J227" s="134" t="s">
        <v>703</v>
      </c>
      <c r="K227" s="130">
        <f>H227-F227</f>
        <v>-210</v>
      </c>
      <c r="L227" s="131">
        <f>K227/F227</f>
        <v>-0.48837209302325579</v>
      </c>
      <c r="M227" s="132" t="s">
        <v>620</v>
      </c>
      <c r="N227" s="133">
        <v>43252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9">
        <v>114</v>
      </c>
      <c r="B228" s="190">
        <v>43220</v>
      </c>
      <c r="C228" s="190"/>
      <c r="D228" s="151" t="s">
        <v>380</v>
      </c>
      <c r="E228" s="191" t="s">
        <v>580</v>
      </c>
      <c r="F228" s="191">
        <v>153.5</v>
      </c>
      <c r="G228" s="191"/>
      <c r="H228" s="191">
        <v>196</v>
      </c>
      <c r="I228" s="210">
        <v>196</v>
      </c>
      <c r="J228" s="137" t="s">
        <v>812</v>
      </c>
      <c r="K228" s="124">
        <f>H228-F228</f>
        <v>42.5</v>
      </c>
      <c r="L228" s="125">
        <f>K228/F228</f>
        <v>0.27687296416938112</v>
      </c>
      <c r="M228" s="126" t="s">
        <v>556</v>
      </c>
      <c r="N228" s="322">
        <v>43605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7">
        <v>115</v>
      </c>
      <c r="B229" s="106">
        <v>43306</v>
      </c>
      <c r="C229" s="106"/>
      <c r="D229" s="107" t="s">
        <v>725</v>
      </c>
      <c r="E229" s="108" t="s">
        <v>580</v>
      </c>
      <c r="F229" s="109">
        <v>27.5</v>
      </c>
      <c r="G229" s="109"/>
      <c r="H229" s="110">
        <v>13.1</v>
      </c>
      <c r="I229" s="128">
        <v>60</v>
      </c>
      <c r="J229" s="134" t="s">
        <v>729</v>
      </c>
      <c r="K229" s="130">
        <v>-14.4</v>
      </c>
      <c r="L229" s="131">
        <v>-0.52363636363636401</v>
      </c>
      <c r="M229" s="132" t="s">
        <v>620</v>
      </c>
      <c r="N229" s="133">
        <v>43138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326">
        <v>116</v>
      </c>
      <c r="B230" s="317">
        <v>43318</v>
      </c>
      <c r="C230" s="317"/>
      <c r="D230" s="112" t="s">
        <v>704</v>
      </c>
      <c r="E230" s="318" t="s">
        <v>580</v>
      </c>
      <c r="F230" s="318">
        <v>148.5</v>
      </c>
      <c r="G230" s="318"/>
      <c r="H230" s="318">
        <v>102</v>
      </c>
      <c r="I230" s="320">
        <v>182</v>
      </c>
      <c r="J230" s="134" t="s">
        <v>811</v>
      </c>
      <c r="K230" s="130">
        <f>H230-F230</f>
        <v>-46.5</v>
      </c>
      <c r="L230" s="131">
        <f>K230/F230</f>
        <v>-0.31313131313131315</v>
      </c>
      <c r="M230" s="132" t="s">
        <v>620</v>
      </c>
      <c r="N230" s="133">
        <v>43661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6">
        <v>117</v>
      </c>
      <c r="B231" s="102">
        <v>43335</v>
      </c>
      <c r="C231" s="102"/>
      <c r="D231" s="103" t="s">
        <v>730</v>
      </c>
      <c r="E231" s="104" t="s">
        <v>580</v>
      </c>
      <c r="F231" s="152">
        <v>285</v>
      </c>
      <c r="G231" s="104"/>
      <c r="H231" s="104">
        <v>355</v>
      </c>
      <c r="I231" s="122">
        <v>364</v>
      </c>
      <c r="J231" s="137" t="s">
        <v>731</v>
      </c>
      <c r="K231" s="124">
        <v>70</v>
      </c>
      <c r="L231" s="125">
        <v>0.24561403508771901</v>
      </c>
      <c r="M231" s="126" t="s">
        <v>556</v>
      </c>
      <c r="N231" s="127">
        <v>43455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6">
        <v>118</v>
      </c>
      <c r="B232" s="102">
        <v>43341</v>
      </c>
      <c r="C232" s="102"/>
      <c r="D232" s="103" t="s">
        <v>370</v>
      </c>
      <c r="E232" s="104" t="s">
        <v>580</v>
      </c>
      <c r="F232" s="152">
        <v>525</v>
      </c>
      <c r="G232" s="104"/>
      <c r="H232" s="104">
        <v>585</v>
      </c>
      <c r="I232" s="122">
        <v>635</v>
      </c>
      <c r="J232" s="137" t="s">
        <v>705</v>
      </c>
      <c r="K232" s="124">
        <f t="shared" ref="K232:K244" si="50">H232-F232</f>
        <v>60</v>
      </c>
      <c r="L232" s="125">
        <f t="shared" ref="L232:L244" si="51">K232/F232</f>
        <v>0.11428571428571428</v>
      </c>
      <c r="M232" s="126" t="s">
        <v>556</v>
      </c>
      <c r="N232" s="127">
        <v>43662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6">
        <v>119</v>
      </c>
      <c r="B233" s="102">
        <v>43395</v>
      </c>
      <c r="C233" s="102"/>
      <c r="D233" s="103" t="s">
        <v>357</v>
      </c>
      <c r="E233" s="104" t="s">
        <v>580</v>
      </c>
      <c r="F233" s="152">
        <v>475</v>
      </c>
      <c r="G233" s="104"/>
      <c r="H233" s="104">
        <v>574</v>
      </c>
      <c r="I233" s="122">
        <v>570</v>
      </c>
      <c r="J233" s="137" t="s">
        <v>639</v>
      </c>
      <c r="K233" s="124">
        <f t="shared" si="50"/>
        <v>99</v>
      </c>
      <c r="L233" s="125">
        <f t="shared" si="51"/>
        <v>0.20842105263157895</v>
      </c>
      <c r="M233" s="126" t="s">
        <v>556</v>
      </c>
      <c r="N233" s="127">
        <v>43403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8">
        <v>120</v>
      </c>
      <c r="B234" s="150">
        <v>43397</v>
      </c>
      <c r="C234" s="150"/>
      <c r="D234" s="357" t="s">
        <v>377</v>
      </c>
      <c r="E234" s="152" t="s">
        <v>580</v>
      </c>
      <c r="F234" s="152">
        <v>707.5</v>
      </c>
      <c r="G234" s="152"/>
      <c r="H234" s="152">
        <v>872</v>
      </c>
      <c r="I234" s="169">
        <v>872</v>
      </c>
      <c r="J234" s="170" t="s">
        <v>639</v>
      </c>
      <c r="K234" s="124">
        <f t="shared" si="50"/>
        <v>164.5</v>
      </c>
      <c r="L234" s="171">
        <f t="shared" si="51"/>
        <v>0.23250883392226149</v>
      </c>
      <c r="M234" s="172" t="s">
        <v>556</v>
      </c>
      <c r="N234" s="173">
        <v>43482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8">
        <v>121</v>
      </c>
      <c r="B235" s="150">
        <v>43398</v>
      </c>
      <c r="C235" s="150"/>
      <c r="D235" s="357" t="s">
        <v>339</v>
      </c>
      <c r="E235" s="152" t="s">
        <v>580</v>
      </c>
      <c r="F235" s="152">
        <v>162</v>
      </c>
      <c r="G235" s="152"/>
      <c r="H235" s="152">
        <v>204</v>
      </c>
      <c r="I235" s="169">
        <v>209</v>
      </c>
      <c r="J235" s="170" t="s">
        <v>810</v>
      </c>
      <c r="K235" s="124">
        <f t="shared" si="50"/>
        <v>42</v>
      </c>
      <c r="L235" s="171">
        <f t="shared" si="51"/>
        <v>0.25925925925925924</v>
      </c>
      <c r="M235" s="172" t="s">
        <v>556</v>
      </c>
      <c r="N235" s="173">
        <v>43539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9">
        <v>122</v>
      </c>
      <c r="B236" s="190">
        <v>43399</v>
      </c>
      <c r="C236" s="190"/>
      <c r="D236" s="151" t="s">
        <v>465</v>
      </c>
      <c r="E236" s="191" t="s">
        <v>580</v>
      </c>
      <c r="F236" s="191">
        <v>240</v>
      </c>
      <c r="G236" s="191"/>
      <c r="H236" s="191">
        <v>297</v>
      </c>
      <c r="I236" s="210">
        <v>297</v>
      </c>
      <c r="J236" s="170" t="s">
        <v>639</v>
      </c>
      <c r="K236" s="211">
        <f t="shared" si="50"/>
        <v>57</v>
      </c>
      <c r="L236" s="212">
        <f t="shared" si="51"/>
        <v>0.23749999999999999</v>
      </c>
      <c r="M236" s="213" t="s">
        <v>556</v>
      </c>
      <c r="N236" s="214">
        <v>43417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6">
        <v>123</v>
      </c>
      <c r="B237" s="102">
        <v>43439</v>
      </c>
      <c r="C237" s="102"/>
      <c r="D237" s="144" t="s">
        <v>706</v>
      </c>
      <c r="E237" s="104" t="s">
        <v>580</v>
      </c>
      <c r="F237" s="104">
        <v>202.5</v>
      </c>
      <c r="G237" s="104"/>
      <c r="H237" s="104">
        <v>255</v>
      </c>
      <c r="I237" s="122">
        <v>252</v>
      </c>
      <c r="J237" s="137" t="s">
        <v>639</v>
      </c>
      <c r="K237" s="124">
        <f t="shared" si="50"/>
        <v>52.5</v>
      </c>
      <c r="L237" s="125">
        <f t="shared" si="51"/>
        <v>0.25925925925925924</v>
      </c>
      <c r="M237" s="126" t="s">
        <v>556</v>
      </c>
      <c r="N237" s="127">
        <v>43542</v>
      </c>
      <c r="O237" s="54"/>
      <c r="P237" s="13"/>
      <c r="Q237" s="13"/>
      <c r="R237" s="90" t="s">
        <v>708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9">
        <v>124</v>
      </c>
      <c r="B238" s="190">
        <v>43465</v>
      </c>
      <c r="C238" s="102"/>
      <c r="D238" s="357" t="s">
        <v>402</v>
      </c>
      <c r="E238" s="191" t="s">
        <v>580</v>
      </c>
      <c r="F238" s="191">
        <v>710</v>
      </c>
      <c r="G238" s="191"/>
      <c r="H238" s="191">
        <v>866</v>
      </c>
      <c r="I238" s="210">
        <v>866</v>
      </c>
      <c r="J238" s="170" t="s">
        <v>639</v>
      </c>
      <c r="K238" s="124">
        <f t="shared" si="50"/>
        <v>156</v>
      </c>
      <c r="L238" s="125">
        <f t="shared" si="51"/>
        <v>0.21971830985915494</v>
      </c>
      <c r="M238" s="126" t="s">
        <v>556</v>
      </c>
      <c r="N238" s="322">
        <v>43553</v>
      </c>
      <c r="O238" s="54"/>
      <c r="P238" s="13"/>
      <c r="Q238" s="13"/>
      <c r="R238" s="14" t="s">
        <v>708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9">
        <v>125</v>
      </c>
      <c r="B239" s="190">
        <v>43522</v>
      </c>
      <c r="C239" s="190"/>
      <c r="D239" s="357" t="s">
        <v>139</v>
      </c>
      <c r="E239" s="191" t="s">
        <v>580</v>
      </c>
      <c r="F239" s="191">
        <v>337.25</v>
      </c>
      <c r="G239" s="191"/>
      <c r="H239" s="191">
        <v>398.5</v>
      </c>
      <c r="I239" s="210">
        <v>411</v>
      </c>
      <c r="J239" s="137" t="s">
        <v>809</v>
      </c>
      <c r="K239" s="124">
        <f t="shared" si="50"/>
        <v>61.25</v>
      </c>
      <c r="L239" s="125">
        <f t="shared" si="51"/>
        <v>0.1816160118606375</v>
      </c>
      <c r="M239" s="126" t="s">
        <v>556</v>
      </c>
      <c r="N239" s="322">
        <v>43760</v>
      </c>
      <c r="O239" s="54"/>
      <c r="P239" s="13"/>
      <c r="Q239" s="13"/>
      <c r="R239" s="90" t="s">
        <v>708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327">
        <v>126</v>
      </c>
      <c r="B240" s="155">
        <v>43559</v>
      </c>
      <c r="C240" s="155"/>
      <c r="D240" s="156" t="s">
        <v>394</v>
      </c>
      <c r="E240" s="157" t="s">
        <v>580</v>
      </c>
      <c r="F240" s="157">
        <v>130</v>
      </c>
      <c r="G240" s="157"/>
      <c r="H240" s="157">
        <v>65</v>
      </c>
      <c r="I240" s="174">
        <v>158</v>
      </c>
      <c r="J240" s="134" t="s">
        <v>707</v>
      </c>
      <c r="K240" s="130">
        <f t="shared" si="50"/>
        <v>-65</v>
      </c>
      <c r="L240" s="131">
        <f t="shared" si="51"/>
        <v>-0.5</v>
      </c>
      <c r="M240" s="132" t="s">
        <v>620</v>
      </c>
      <c r="N240" s="133">
        <v>43726</v>
      </c>
      <c r="O240" s="54"/>
      <c r="P240" s="13"/>
      <c r="Q240" s="13"/>
      <c r="R240" s="14" t="s">
        <v>710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328">
        <v>127</v>
      </c>
      <c r="B241" s="175">
        <v>43017</v>
      </c>
      <c r="C241" s="175"/>
      <c r="D241" s="176" t="s">
        <v>166</v>
      </c>
      <c r="E241" s="177" t="s">
        <v>580</v>
      </c>
      <c r="F241" s="178">
        <v>141.5</v>
      </c>
      <c r="G241" s="179"/>
      <c r="H241" s="179">
        <v>183.5</v>
      </c>
      <c r="I241" s="179">
        <v>210</v>
      </c>
      <c r="J241" s="200" t="s">
        <v>801</v>
      </c>
      <c r="K241" s="201">
        <f t="shared" si="50"/>
        <v>42</v>
      </c>
      <c r="L241" s="202">
        <f t="shared" si="51"/>
        <v>0.29681978798586572</v>
      </c>
      <c r="M241" s="178" t="s">
        <v>556</v>
      </c>
      <c r="N241" s="203">
        <v>43042</v>
      </c>
      <c r="O241" s="54"/>
      <c r="P241" s="13"/>
      <c r="Q241" s="13"/>
      <c r="R241" s="90" t="s">
        <v>710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327">
        <v>128</v>
      </c>
      <c r="B242" s="155">
        <v>43074</v>
      </c>
      <c r="C242" s="155"/>
      <c r="D242" s="156" t="s">
        <v>295</v>
      </c>
      <c r="E242" s="157" t="s">
        <v>580</v>
      </c>
      <c r="F242" s="158">
        <v>172</v>
      </c>
      <c r="G242" s="157"/>
      <c r="H242" s="157">
        <v>155.25</v>
      </c>
      <c r="I242" s="174">
        <v>230</v>
      </c>
      <c r="J242" s="341" t="s">
        <v>794</v>
      </c>
      <c r="K242" s="130">
        <f t="shared" ref="K242" si="52">H242-F242</f>
        <v>-16.75</v>
      </c>
      <c r="L242" s="131">
        <f t="shared" ref="L242" si="53">K242/F242</f>
        <v>-9.7383720930232565E-2</v>
      </c>
      <c r="M242" s="132" t="s">
        <v>620</v>
      </c>
      <c r="N242" s="133">
        <v>43787</v>
      </c>
      <c r="O242" s="54"/>
      <c r="P242" s="13"/>
      <c r="Q242" s="13"/>
      <c r="R242" s="14" t="s">
        <v>710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9">
        <v>129</v>
      </c>
      <c r="B243" s="190">
        <v>43398</v>
      </c>
      <c r="C243" s="190"/>
      <c r="D243" s="151" t="s">
        <v>103</v>
      </c>
      <c r="E243" s="191" t="s">
        <v>580</v>
      </c>
      <c r="F243" s="191">
        <v>698.5</v>
      </c>
      <c r="G243" s="191"/>
      <c r="H243" s="191">
        <v>890</v>
      </c>
      <c r="I243" s="210">
        <v>890</v>
      </c>
      <c r="J243" s="137" t="s">
        <v>850</v>
      </c>
      <c r="K243" s="124">
        <f t="shared" si="50"/>
        <v>191.5</v>
      </c>
      <c r="L243" s="125">
        <f t="shared" si="51"/>
        <v>0.27415891195418757</v>
      </c>
      <c r="M243" s="126" t="s">
        <v>556</v>
      </c>
      <c r="N243" s="322">
        <v>44328</v>
      </c>
      <c r="O243" s="54"/>
      <c r="P243" s="13"/>
      <c r="Q243" s="13"/>
      <c r="R243" s="14" t="s">
        <v>708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9">
        <v>130</v>
      </c>
      <c r="B244" s="190">
        <v>42877</v>
      </c>
      <c r="C244" s="190"/>
      <c r="D244" s="151" t="s">
        <v>369</v>
      </c>
      <c r="E244" s="191" t="s">
        <v>580</v>
      </c>
      <c r="F244" s="191">
        <v>127.6</v>
      </c>
      <c r="G244" s="191"/>
      <c r="H244" s="191">
        <v>138</v>
      </c>
      <c r="I244" s="210">
        <v>190</v>
      </c>
      <c r="J244" s="137" t="s">
        <v>798</v>
      </c>
      <c r="K244" s="124">
        <f t="shared" si="50"/>
        <v>10.400000000000006</v>
      </c>
      <c r="L244" s="125">
        <f t="shared" si="51"/>
        <v>8.1504702194357417E-2</v>
      </c>
      <c r="M244" s="126" t="s">
        <v>556</v>
      </c>
      <c r="N244" s="322">
        <v>43774</v>
      </c>
      <c r="O244" s="54"/>
      <c r="P244" s="13"/>
      <c r="Q244" s="13"/>
      <c r="R244" s="14" t="s">
        <v>710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9">
        <v>131</v>
      </c>
      <c r="B245" s="190">
        <v>43158</v>
      </c>
      <c r="C245" s="190"/>
      <c r="D245" s="151" t="s">
        <v>711</v>
      </c>
      <c r="E245" s="191" t="s">
        <v>580</v>
      </c>
      <c r="F245" s="191">
        <v>317</v>
      </c>
      <c r="G245" s="191"/>
      <c r="H245" s="191">
        <v>382.5</v>
      </c>
      <c r="I245" s="210">
        <v>398</v>
      </c>
      <c r="J245" s="137" t="s">
        <v>833</v>
      </c>
      <c r="K245" s="124">
        <f t="shared" ref="K245" si="54">H245-F245</f>
        <v>65.5</v>
      </c>
      <c r="L245" s="125">
        <f t="shared" ref="L245" si="55">K245/F245</f>
        <v>0.20662460567823343</v>
      </c>
      <c r="M245" s="126" t="s">
        <v>556</v>
      </c>
      <c r="N245" s="322">
        <v>44238</v>
      </c>
      <c r="O245" s="54"/>
      <c r="P245" s="13"/>
      <c r="Q245" s="13"/>
      <c r="R245" s="14" t="s">
        <v>710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327">
        <v>132</v>
      </c>
      <c r="B246" s="155">
        <v>43164</v>
      </c>
      <c r="C246" s="155"/>
      <c r="D246" s="156" t="s">
        <v>133</v>
      </c>
      <c r="E246" s="157" t="s">
        <v>580</v>
      </c>
      <c r="F246" s="158">
        <f>510-14.4</f>
        <v>495.6</v>
      </c>
      <c r="G246" s="157"/>
      <c r="H246" s="157">
        <v>350</v>
      </c>
      <c r="I246" s="174">
        <v>672</v>
      </c>
      <c r="J246" s="341" t="s">
        <v>803</v>
      </c>
      <c r="K246" s="130">
        <f t="shared" ref="K246" si="56">H246-F246</f>
        <v>-145.60000000000002</v>
      </c>
      <c r="L246" s="131">
        <f t="shared" ref="L246" si="57">K246/F246</f>
        <v>-0.29378531073446329</v>
      </c>
      <c r="M246" s="132" t="s">
        <v>620</v>
      </c>
      <c r="N246" s="133">
        <v>43887</v>
      </c>
      <c r="O246" s="54"/>
      <c r="P246" s="13"/>
      <c r="Q246" s="13"/>
      <c r="R246" s="14" t="s">
        <v>708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327">
        <v>133</v>
      </c>
      <c r="B247" s="155">
        <v>43237</v>
      </c>
      <c r="C247" s="155"/>
      <c r="D247" s="156" t="s">
        <v>459</v>
      </c>
      <c r="E247" s="157" t="s">
        <v>580</v>
      </c>
      <c r="F247" s="158">
        <v>230.3</v>
      </c>
      <c r="G247" s="157"/>
      <c r="H247" s="157">
        <v>102.5</v>
      </c>
      <c r="I247" s="174">
        <v>348</v>
      </c>
      <c r="J247" s="341" t="s">
        <v>805</v>
      </c>
      <c r="K247" s="130">
        <f t="shared" ref="K247:K248" si="58">H247-F247</f>
        <v>-127.80000000000001</v>
      </c>
      <c r="L247" s="131">
        <f t="shared" ref="L247:L248" si="59">K247/F247</f>
        <v>-0.55492835432045162</v>
      </c>
      <c r="M247" s="132" t="s">
        <v>620</v>
      </c>
      <c r="N247" s="133">
        <v>43896</v>
      </c>
      <c r="O247" s="54"/>
      <c r="P247" s="13"/>
      <c r="Q247" s="13"/>
      <c r="R247" s="314" t="s">
        <v>708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89">
        <v>134</v>
      </c>
      <c r="B248" s="190">
        <v>43258</v>
      </c>
      <c r="C248" s="190"/>
      <c r="D248" s="151" t="s">
        <v>426</v>
      </c>
      <c r="E248" s="191" t="s">
        <v>580</v>
      </c>
      <c r="F248" s="191">
        <f>342.5-5.1</f>
        <v>337.4</v>
      </c>
      <c r="G248" s="191"/>
      <c r="H248" s="191">
        <v>412.5</v>
      </c>
      <c r="I248" s="210">
        <v>439</v>
      </c>
      <c r="J248" s="137" t="s">
        <v>832</v>
      </c>
      <c r="K248" s="124">
        <f t="shared" si="58"/>
        <v>75.100000000000023</v>
      </c>
      <c r="L248" s="125">
        <f t="shared" si="59"/>
        <v>0.22258446947243635</v>
      </c>
      <c r="M248" s="126" t="s">
        <v>556</v>
      </c>
      <c r="N248" s="322">
        <v>44230</v>
      </c>
      <c r="O248" s="54"/>
      <c r="P248" s="13"/>
      <c r="Q248" s="13"/>
      <c r="R248" s="14" t="s">
        <v>710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7">
        <v>135</v>
      </c>
      <c r="B249" s="182">
        <v>43285</v>
      </c>
      <c r="C249" s="182"/>
      <c r="D249" s="185" t="s">
        <v>48</v>
      </c>
      <c r="E249" s="183" t="s">
        <v>580</v>
      </c>
      <c r="F249" s="181">
        <f>127.5-5.53</f>
        <v>121.97</v>
      </c>
      <c r="G249" s="183"/>
      <c r="H249" s="183"/>
      <c r="I249" s="204">
        <v>170</v>
      </c>
      <c r="J249" s="216" t="s">
        <v>558</v>
      </c>
      <c r="K249" s="206"/>
      <c r="L249" s="207"/>
      <c r="M249" s="205" t="s">
        <v>558</v>
      </c>
      <c r="N249" s="208"/>
      <c r="O249" s="54"/>
      <c r="P249" s="13"/>
      <c r="Q249" s="13"/>
      <c r="R249" s="14" t="s">
        <v>708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327">
        <v>136</v>
      </c>
      <c r="B250" s="155">
        <v>43294</v>
      </c>
      <c r="C250" s="155"/>
      <c r="D250" s="156" t="s">
        <v>239</v>
      </c>
      <c r="E250" s="157" t="s">
        <v>580</v>
      </c>
      <c r="F250" s="158">
        <v>46.5</v>
      </c>
      <c r="G250" s="157"/>
      <c r="H250" s="157">
        <v>17</v>
      </c>
      <c r="I250" s="174">
        <v>59</v>
      </c>
      <c r="J250" s="341" t="s">
        <v>802</v>
      </c>
      <c r="K250" s="130">
        <f t="shared" ref="K250" si="60">H250-F250</f>
        <v>-29.5</v>
      </c>
      <c r="L250" s="131">
        <f t="shared" ref="L250" si="61">K250/F250</f>
        <v>-0.63440860215053763</v>
      </c>
      <c r="M250" s="132" t="s">
        <v>620</v>
      </c>
      <c r="N250" s="133">
        <v>43887</v>
      </c>
      <c r="O250" s="54"/>
      <c r="P250" s="13"/>
      <c r="Q250" s="13"/>
      <c r="R250" s="14" t="s">
        <v>708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29">
        <v>137</v>
      </c>
      <c r="B251" s="180">
        <v>43396</v>
      </c>
      <c r="C251" s="180"/>
      <c r="D251" s="185" t="s">
        <v>404</v>
      </c>
      <c r="E251" s="183" t="s">
        <v>580</v>
      </c>
      <c r="F251" s="184">
        <v>156.5</v>
      </c>
      <c r="G251" s="183"/>
      <c r="H251" s="183"/>
      <c r="I251" s="204">
        <v>191</v>
      </c>
      <c r="J251" s="216" t="s">
        <v>558</v>
      </c>
      <c r="K251" s="206"/>
      <c r="L251" s="207"/>
      <c r="M251" s="205" t="s">
        <v>558</v>
      </c>
      <c r="N251" s="208"/>
      <c r="O251" s="54"/>
      <c r="P251" s="13"/>
      <c r="Q251" s="13"/>
      <c r="R251" s="14" t="s">
        <v>708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9">
        <v>138</v>
      </c>
      <c r="B252" s="190">
        <v>43439</v>
      </c>
      <c r="C252" s="190"/>
      <c r="D252" s="151" t="s">
        <v>321</v>
      </c>
      <c r="E252" s="191" t="s">
        <v>580</v>
      </c>
      <c r="F252" s="191">
        <v>259.5</v>
      </c>
      <c r="G252" s="191"/>
      <c r="H252" s="191">
        <v>320</v>
      </c>
      <c r="I252" s="210">
        <v>320</v>
      </c>
      <c r="J252" s="137" t="s">
        <v>639</v>
      </c>
      <c r="K252" s="124">
        <f t="shared" ref="K252" si="62">H252-F252</f>
        <v>60.5</v>
      </c>
      <c r="L252" s="125">
        <f t="shared" ref="L252" si="63">K252/F252</f>
        <v>0.23314065510597304</v>
      </c>
      <c r="M252" s="126" t="s">
        <v>556</v>
      </c>
      <c r="N252" s="322">
        <v>44323</v>
      </c>
      <c r="O252" s="54"/>
      <c r="P252" s="13"/>
      <c r="Q252" s="13"/>
      <c r="R252" s="14" t="s">
        <v>708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327">
        <v>139</v>
      </c>
      <c r="B253" s="155">
        <v>43439</v>
      </c>
      <c r="C253" s="155"/>
      <c r="D253" s="156" t="s">
        <v>732</v>
      </c>
      <c r="E253" s="157" t="s">
        <v>580</v>
      </c>
      <c r="F253" s="157">
        <v>715</v>
      </c>
      <c r="G253" s="157"/>
      <c r="H253" s="157">
        <v>445</v>
      </c>
      <c r="I253" s="174">
        <v>840</v>
      </c>
      <c r="J253" s="134" t="s">
        <v>782</v>
      </c>
      <c r="K253" s="130">
        <f t="shared" ref="K253:K256" si="64">H253-F253</f>
        <v>-270</v>
      </c>
      <c r="L253" s="131">
        <f t="shared" ref="L253:L256" si="65">K253/F253</f>
        <v>-0.3776223776223776</v>
      </c>
      <c r="M253" s="132" t="s">
        <v>620</v>
      </c>
      <c r="N253" s="133">
        <v>43800</v>
      </c>
      <c r="O253" s="54"/>
      <c r="P253" s="13"/>
      <c r="Q253" s="13"/>
      <c r="R253" s="14" t="s">
        <v>708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9">
        <v>140</v>
      </c>
      <c r="B254" s="190">
        <v>43469</v>
      </c>
      <c r="C254" s="190"/>
      <c r="D254" s="151" t="s">
        <v>143</v>
      </c>
      <c r="E254" s="191" t="s">
        <v>580</v>
      </c>
      <c r="F254" s="191">
        <v>875</v>
      </c>
      <c r="G254" s="191"/>
      <c r="H254" s="191">
        <v>1165</v>
      </c>
      <c r="I254" s="210">
        <v>1185</v>
      </c>
      <c r="J254" s="137" t="s">
        <v>807</v>
      </c>
      <c r="K254" s="124">
        <f t="shared" si="64"/>
        <v>290</v>
      </c>
      <c r="L254" s="125">
        <f t="shared" si="65"/>
        <v>0.33142857142857141</v>
      </c>
      <c r="M254" s="126" t="s">
        <v>556</v>
      </c>
      <c r="N254" s="322">
        <v>43847</v>
      </c>
      <c r="O254" s="54"/>
      <c r="P254" s="13"/>
      <c r="Q254" s="13"/>
      <c r="R254" s="314" t="s">
        <v>708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89">
        <v>141</v>
      </c>
      <c r="B255" s="190">
        <v>43559</v>
      </c>
      <c r="C255" s="190"/>
      <c r="D255" s="357" t="s">
        <v>336</v>
      </c>
      <c r="E255" s="191" t="s">
        <v>580</v>
      </c>
      <c r="F255" s="191">
        <f>387-14.63</f>
        <v>372.37</v>
      </c>
      <c r="G255" s="191"/>
      <c r="H255" s="191">
        <v>490</v>
      </c>
      <c r="I255" s="210">
        <v>490</v>
      </c>
      <c r="J255" s="137" t="s">
        <v>639</v>
      </c>
      <c r="K255" s="124">
        <f t="shared" si="64"/>
        <v>117.63</v>
      </c>
      <c r="L255" s="125">
        <f t="shared" si="65"/>
        <v>0.31589548030185027</v>
      </c>
      <c r="M255" s="126" t="s">
        <v>556</v>
      </c>
      <c r="N255" s="322">
        <v>43850</v>
      </c>
      <c r="O255" s="54"/>
      <c r="P255" s="13"/>
      <c r="Q255" s="13"/>
      <c r="R255" s="314" t="s">
        <v>708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327">
        <v>142</v>
      </c>
      <c r="B256" s="155">
        <v>43578</v>
      </c>
      <c r="C256" s="155"/>
      <c r="D256" s="156" t="s">
        <v>733</v>
      </c>
      <c r="E256" s="157" t="s">
        <v>557</v>
      </c>
      <c r="F256" s="157">
        <v>220</v>
      </c>
      <c r="G256" s="157"/>
      <c r="H256" s="157">
        <v>127.5</v>
      </c>
      <c r="I256" s="174">
        <v>284</v>
      </c>
      <c r="J256" s="341" t="s">
        <v>806</v>
      </c>
      <c r="K256" s="130">
        <f t="shared" si="64"/>
        <v>-92.5</v>
      </c>
      <c r="L256" s="131">
        <f t="shared" si="65"/>
        <v>-0.42045454545454547</v>
      </c>
      <c r="M256" s="132" t="s">
        <v>620</v>
      </c>
      <c r="N256" s="133">
        <v>43896</v>
      </c>
      <c r="O256" s="54"/>
      <c r="P256" s="13"/>
      <c r="Q256" s="13"/>
      <c r="R256" s="14" t="s">
        <v>708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89">
        <v>143</v>
      </c>
      <c r="B257" s="190">
        <v>43622</v>
      </c>
      <c r="C257" s="190"/>
      <c r="D257" s="357" t="s">
        <v>466</v>
      </c>
      <c r="E257" s="191" t="s">
        <v>557</v>
      </c>
      <c r="F257" s="191">
        <v>332.8</v>
      </c>
      <c r="G257" s="191"/>
      <c r="H257" s="191">
        <v>405</v>
      </c>
      <c r="I257" s="210">
        <v>419</v>
      </c>
      <c r="J257" s="137" t="s">
        <v>808</v>
      </c>
      <c r="K257" s="124">
        <f t="shared" ref="K257" si="66">H257-F257</f>
        <v>72.199999999999989</v>
      </c>
      <c r="L257" s="125">
        <f t="shared" ref="L257" si="67">K257/F257</f>
        <v>0.21694711538461534</v>
      </c>
      <c r="M257" s="126" t="s">
        <v>556</v>
      </c>
      <c r="N257" s="322">
        <v>43860</v>
      </c>
      <c r="O257" s="54"/>
      <c r="P257" s="13"/>
      <c r="Q257" s="13"/>
      <c r="R257" s="14" t="s">
        <v>710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40">
        <v>144</v>
      </c>
      <c r="B258" s="139">
        <v>43641</v>
      </c>
      <c r="C258" s="139"/>
      <c r="D258" s="140" t="s">
        <v>137</v>
      </c>
      <c r="E258" s="141" t="s">
        <v>580</v>
      </c>
      <c r="F258" s="142">
        <v>386</v>
      </c>
      <c r="G258" s="143"/>
      <c r="H258" s="143">
        <v>395</v>
      </c>
      <c r="I258" s="143">
        <v>452</v>
      </c>
      <c r="J258" s="161" t="s">
        <v>799</v>
      </c>
      <c r="K258" s="162">
        <f t="shared" ref="K258" si="68">H258-F258</f>
        <v>9</v>
      </c>
      <c r="L258" s="163">
        <f t="shared" ref="L258" si="69">K258/F258</f>
        <v>2.3316062176165803E-2</v>
      </c>
      <c r="M258" s="164" t="s">
        <v>665</v>
      </c>
      <c r="N258" s="165">
        <v>43868</v>
      </c>
      <c r="O258" s="13"/>
      <c r="P258" s="13"/>
      <c r="Q258" s="13"/>
      <c r="R258" s="14" t="s">
        <v>710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330">
        <v>145</v>
      </c>
      <c r="B259" s="180">
        <v>43707</v>
      </c>
      <c r="C259" s="180"/>
      <c r="D259" s="185" t="s">
        <v>255</v>
      </c>
      <c r="E259" s="183" t="s">
        <v>580</v>
      </c>
      <c r="F259" s="183" t="s">
        <v>712</v>
      </c>
      <c r="G259" s="183"/>
      <c r="H259" s="183"/>
      <c r="I259" s="204">
        <v>190</v>
      </c>
      <c r="J259" s="216" t="s">
        <v>558</v>
      </c>
      <c r="K259" s="206"/>
      <c r="L259" s="207"/>
      <c r="M259" s="321" t="s">
        <v>558</v>
      </c>
      <c r="N259" s="208"/>
      <c r="O259" s="13"/>
      <c r="P259" s="13"/>
      <c r="Q259" s="13"/>
      <c r="R259" s="314" t="s">
        <v>708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9">
        <v>146</v>
      </c>
      <c r="B260" s="190">
        <v>43731</v>
      </c>
      <c r="C260" s="190"/>
      <c r="D260" s="151" t="s">
        <v>418</v>
      </c>
      <c r="E260" s="191" t="s">
        <v>580</v>
      </c>
      <c r="F260" s="191">
        <v>235</v>
      </c>
      <c r="G260" s="191"/>
      <c r="H260" s="191">
        <v>295</v>
      </c>
      <c r="I260" s="210">
        <v>296</v>
      </c>
      <c r="J260" s="137" t="s">
        <v>787</v>
      </c>
      <c r="K260" s="124">
        <f t="shared" ref="K260" si="70">H260-F260</f>
        <v>60</v>
      </c>
      <c r="L260" s="125">
        <f t="shared" ref="L260" si="71">K260/F260</f>
        <v>0.25531914893617019</v>
      </c>
      <c r="M260" s="126" t="s">
        <v>556</v>
      </c>
      <c r="N260" s="322">
        <v>43844</v>
      </c>
      <c r="O260" s="54"/>
      <c r="P260" s="13"/>
      <c r="Q260" s="13"/>
      <c r="R260" s="14" t="s">
        <v>710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89">
        <v>147</v>
      </c>
      <c r="B261" s="190">
        <v>43752</v>
      </c>
      <c r="C261" s="190"/>
      <c r="D261" s="151" t="s">
        <v>778</v>
      </c>
      <c r="E261" s="191" t="s">
        <v>580</v>
      </c>
      <c r="F261" s="191">
        <v>277.5</v>
      </c>
      <c r="G261" s="191"/>
      <c r="H261" s="191">
        <v>333</v>
      </c>
      <c r="I261" s="210">
        <v>333</v>
      </c>
      <c r="J261" s="137" t="s">
        <v>788</v>
      </c>
      <c r="K261" s="124">
        <f t="shared" ref="K261" si="72">H261-F261</f>
        <v>55.5</v>
      </c>
      <c r="L261" s="125">
        <f t="shared" ref="L261" si="73">K261/F261</f>
        <v>0.2</v>
      </c>
      <c r="M261" s="126" t="s">
        <v>556</v>
      </c>
      <c r="N261" s="322">
        <v>43846</v>
      </c>
      <c r="O261" s="54"/>
      <c r="P261" s="13"/>
      <c r="Q261" s="13"/>
      <c r="R261" s="314" t="s">
        <v>708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89">
        <v>148</v>
      </c>
      <c r="B262" s="190">
        <v>43752</v>
      </c>
      <c r="C262" s="190"/>
      <c r="D262" s="151" t="s">
        <v>777</v>
      </c>
      <c r="E262" s="191" t="s">
        <v>580</v>
      </c>
      <c r="F262" s="191">
        <v>930</v>
      </c>
      <c r="G262" s="191"/>
      <c r="H262" s="191">
        <v>1165</v>
      </c>
      <c r="I262" s="210">
        <v>1200</v>
      </c>
      <c r="J262" s="137" t="s">
        <v>789</v>
      </c>
      <c r="K262" s="124">
        <f t="shared" ref="K262:K263" si="74">H262-F262</f>
        <v>235</v>
      </c>
      <c r="L262" s="125">
        <f t="shared" ref="L262:L263" si="75">K262/F262</f>
        <v>0.25268817204301075</v>
      </c>
      <c r="M262" s="126" t="s">
        <v>556</v>
      </c>
      <c r="N262" s="322">
        <v>43847</v>
      </c>
      <c r="O262" s="54"/>
      <c r="P262" s="13"/>
      <c r="Q262" s="13"/>
      <c r="R262" s="314" t="s">
        <v>710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89">
        <v>149</v>
      </c>
      <c r="B263" s="190">
        <v>43753</v>
      </c>
      <c r="C263" s="190"/>
      <c r="D263" s="151" t="s">
        <v>776</v>
      </c>
      <c r="E263" s="191" t="s">
        <v>580</v>
      </c>
      <c r="F263" s="192">
        <v>111</v>
      </c>
      <c r="G263" s="191"/>
      <c r="H263" s="191">
        <v>141</v>
      </c>
      <c r="I263" s="210">
        <v>141</v>
      </c>
      <c r="J263" s="433" t="s">
        <v>851</v>
      </c>
      <c r="K263" s="124">
        <f t="shared" si="74"/>
        <v>30</v>
      </c>
      <c r="L263" s="125">
        <f t="shared" si="75"/>
        <v>0.27027027027027029</v>
      </c>
      <c r="M263" s="126" t="s">
        <v>556</v>
      </c>
      <c r="N263" s="322">
        <v>44328</v>
      </c>
      <c r="O263" s="13"/>
      <c r="P263" s="13"/>
      <c r="Q263" s="13"/>
      <c r="R263" s="314" t="s">
        <v>710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89">
        <v>150</v>
      </c>
      <c r="B264" s="190">
        <v>43753</v>
      </c>
      <c r="C264" s="190"/>
      <c r="D264" s="151" t="s">
        <v>775</v>
      </c>
      <c r="E264" s="191" t="s">
        <v>580</v>
      </c>
      <c r="F264" s="192">
        <v>296</v>
      </c>
      <c r="G264" s="191"/>
      <c r="H264" s="191">
        <v>370</v>
      </c>
      <c r="I264" s="210">
        <v>370</v>
      </c>
      <c r="J264" s="137" t="s">
        <v>639</v>
      </c>
      <c r="K264" s="124">
        <f t="shared" ref="K264:K265" si="76">H264-F264</f>
        <v>74</v>
      </c>
      <c r="L264" s="125">
        <f t="shared" ref="L264:L265" si="77">K264/F264</f>
        <v>0.25</v>
      </c>
      <c r="M264" s="126" t="s">
        <v>556</v>
      </c>
      <c r="N264" s="322">
        <v>43853</v>
      </c>
      <c r="O264" s="54"/>
      <c r="P264" s="13"/>
      <c r="Q264" s="13"/>
      <c r="R264" s="314" t="s">
        <v>710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89">
        <v>151</v>
      </c>
      <c r="B265" s="190">
        <v>43754</v>
      </c>
      <c r="C265" s="190"/>
      <c r="D265" s="151" t="s">
        <v>774</v>
      </c>
      <c r="E265" s="191" t="s">
        <v>580</v>
      </c>
      <c r="F265" s="192">
        <v>300</v>
      </c>
      <c r="G265" s="191"/>
      <c r="H265" s="191">
        <v>382.5</v>
      </c>
      <c r="I265" s="210">
        <v>344</v>
      </c>
      <c r="J265" s="433" t="s">
        <v>834</v>
      </c>
      <c r="K265" s="124">
        <f t="shared" si="76"/>
        <v>82.5</v>
      </c>
      <c r="L265" s="125">
        <f t="shared" si="77"/>
        <v>0.27500000000000002</v>
      </c>
      <c r="M265" s="126" t="s">
        <v>556</v>
      </c>
      <c r="N265" s="322">
        <v>44238</v>
      </c>
      <c r="O265" s="13"/>
      <c r="P265" s="13"/>
      <c r="Q265" s="13"/>
      <c r="R265" s="314" t="s">
        <v>710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316">
        <v>152</v>
      </c>
      <c r="B266" s="194">
        <v>43832</v>
      </c>
      <c r="C266" s="194"/>
      <c r="D266" s="198" t="s">
        <v>758</v>
      </c>
      <c r="E266" s="195" t="s">
        <v>580</v>
      </c>
      <c r="F266" s="196" t="s">
        <v>786</v>
      </c>
      <c r="G266" s="195"/>
      <c r="H266" s="195"/>
      <c r="I266" s="215">
        <v>590</v>
      </c>
      <c r="J266" s="216" t="s">
        <v>558</v>
      </c>
      <c r="K266" s="216"/>
      <c r="L266" s="119"/>
      <c r="M266" s="313" t="s">
        <v>558</v>
      </c>
      <c r="N266" s="218"/>
      <c r="O266" s="13"/>
      <c r="P266" s="13"/>
      <c r="Q266" s="13"/>
      <c r="R266" s="314" t="s">
        <v>710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89">
        <v>153</v>
      </c>
      <c r="B267" s="190">
        <v>43966</v>
      </c>
      <c r="C267" s="190"/>
      <c r="D267" s="151" t="s">
        <v>64</v>
      </c>
      <c r="E267" s="191" t="s">
        <v>580</v>
      </c>
      <c r="F267" s="192">
        <v>67.5</v>
      </c>
      <c r="G267" s="191"/>
      <c r="H267" s="191">
        <v>86</v>
      </c>
      <c r="I267" s="210">
        <v>86</v>
      </c>
      <c r="J267" s="137" t="s">
        <v>816</v>
      </c>
      <c r="K267" s="124">
        <f t="shared" ref="K267:K268" si="78">H267-F267</f>
        <v>18.5</v>
      </c>
      <c r="L267" s="125">
        <f t="shared" ref="L267:L268" si="79">K267/F267</f>
        <v>0.27407407407407408</v>
      </c>
      <c r="M267" s="126" t="s">
        <v>556</v>
      </c>
      <c r="N267" s="322">
        <v>44008</v>
      </c>
      <c r="O267" s="54"/>
      <c r="P267" s="13"/>
      <c r="Q267" s="13"/>
      <c r="R267" s="314" t="s">
        <v>710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89">
        <v>154</v>
      </c>
      <c r="B268" s="190">
        <v>44035</v>
      </c>
      <c r="C268" s="190"/>
      <c r="D268" s="151" t="s">
        <v>465</v>
      </c>
      <c r="E268" s="191" t="s">
        <v>580</v>
      </c>
      <c r="F268" s="192">
        <v>231</v>
      </c>
      <c r="G268" s="191"/>
      <c r="H268" s="191">
        <v>281</v>
      </c>
      <c r="I268" s="210">
        <v>281</v>
      </c>
      <c r="J268" s="137" t="s">
        <v>639</v>
      </c>
      <c r="K268" s="124">
        <f t="shared" si="78"/>
        <v>50</v>
      </c>
      <c r="L268" s="125">
        <f t="shared" si="79"/>
        <v>0.21645021645021645</v>
      </c>
      <c r="M268" s="126" t="s">
        <v>556</v>
      </c>
      <c r="N268" s="322">
        <v>44358</v>
      </c>
      <c r="O268" s="13"/>
      <c r="P268" s="13"/>
      <c r="Q268" s="13"/>
      <c r="R268" s="314" t="s">
        <v>710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155</v>
      </c>
      <c r="B269" s="190">
        <v>44092</v>
      </c>
      <c r="C269" s="190"/>
      <c r="D269" s="151" t="s">
        <v>398</v>
      </c>
      <c r="E269" s="191" t="s">
        <v>580</v>
      </c>
      <c r="F269" s="191">
        <v>206</v>
      </c>
      <c r="G269" s="191"/>
      <c r="H269" s="191">
        <v>248</v>
      </c>
      <c r="I269" s="210">
        <v>248</v>
      </c>
      <c r="J269" s="137" t="s">
        <v>639</v>
      </c>
      <c r="K269" s="124">
        <f t="shared" ref="K269:K270" si="80">H269-F269</f>
        <v>42</v>
      </c>
      <c r="L269" s="125">
        <f t="shared" ref="L269:L270" si="81">K269/F269</f>
        <v>0.20388349514563106</v>
      </c>
      <c r="M269" s="126" t="s">
        <v>556</v>
      </c>
      <c r="N269" s="322">
        <v>44214</v>
      </c>
      <c r="O269" s="54"/>
      <c r="P269" s="13"/>
      <c r="Q269" s="13"/>
      <c r="R269" s="314" t="s">
        <v>710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89">
        <v>156</v>
      </c>
      <c r="B270" s="190">
        <v>44140</v>
      </c>
      <c r="C270" s="190"/>
      <c r="D270" s="151" t="s">
        <v>398</v>
      </c>
      <c r="E270" s="191" t="s">
        <v>580</v>
      </c>
      <c r="F270" s="191">
        <v>182.5</v>
      </c>
      <c r="G270" s="191"/>
      <c r="H270" s="191">
        <v>248</v>
      </c>
      <c r="I270" s="210">
        <v>248</v>
      </c>
      <c r="J270" s="137" t="s">
        <v>639</v>
      </c>
      <c r="K270" s="124">
        <f t="shared" si="80"/>
        <v>65.5</v>
      </c>
      <c r="L270" s="125">
        <f t="shared" si="81"/>
        <v>0.35890410958904112</v>
      </c>
      <c r="M270" s="126" t="s">
        <v>556</v>
      </c>
      <c r="N270" s="322">
        <v>44214</v>
      </c>
      <c r="O270" s="54"/>
      <c r="P270" s="13"/>
      <c r="Q270" s="13"/>
      <c r="R270" s="314" t="s">
        <v>710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9">
        <v>157</v>
      </c>
      <c r="B271" s="190">
        <v>44140</v>
      </c>
      <c r="C271" s="190"/>
      <c r="D271" s="151" t="s">
        <v>321</v>
      </c>
      <c r="E271" s="191" t="s">
        <v>580</v>
      </c>
      <c r="F271" s="191">
        <v>247.5</v>
      </c>
      <c r="G271" s="191"/>
      <c r="H271" s="191">
        <v>320</v>
      </c>
      <c r="I271" s="210">
        <v>320</v>
      </c>
      <c r="J271" s="137" t="s">
        <v>639</v>
      </c>
      <c r="K271" s="124">
        <f t="shared" ref="K271" si="82">H271-F271</f>
        <v>72.5</v>
      </c>
      <c r="L271" s="125">
        <f t="shared" ref="L271" si="83">K271/F271</f>
        <v>0.29292929292929293</v>
      </c>
      <c r="M271" s="126" t="s">
        <v>556</v>
      </c>
      <c r="N271" s="322">
        <v>44323</v>
      </c>
      <c r="O271" s="13"/>
      <c r="P271" s="13"/>
      <c r="Q271" s="13"/>
      <c r="R271" s="314" t="s">
        <v>710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89">
        <v>158</v>
      </c>
      <c r="B272" s="190">
        <v>44140</v>
      </c>
      <c r="C272" s="190"/>
      <c r="D272" s="151" t="s">
        <v>461</v>
      </c>
      <c r="E272" s="191" t="s">
        <v>580</v>
      </c>
      <c r="F272" s="192">
        <v>925</v>
      </c>
      <c r="G272" s="191"/>
      <c r="H272" s="191">
        <v>1095</v>
      </c>
      <c r="I272" s="210">
        <v>1093</v>
      </c>
      <c r="J272" s="433" t="s">
        <v>824</v>
      </c>
      <c r="K272" s="124">
        <f t="shared" ref="K272" si="84">H272-F272</f>
        <v>170</v>
      </c>
      <c r="L272" s="125">
        <f t="shared" ref="L272" si="85">K272/F272</f>
        <v>0.18378378378378379</v>
      </c>
      <c r="M272" s="126" t="s">
        <v>556</v>
      </c>
      <c r="N272" s="322">
        <v>44201</v>
      </c>
      <c r="O272" s="13"/>
      <c r="P272" s="13"/>
      <c r="Q272" s="13"/>
      <c r="R272" s="314" t="s">
        <v>710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9">
        <v>159</v>
      </c>
      <c r="B273" s="190">
        <v>44140</v>
      </c>
      <c r="C273" s="190"/>
      <c r="D273" s="151" t="s">
        <v>336</v>
      </c>
      <c r="E273" s="191" t="s">
        <v>580</v>
      </c>
      <c r="F273" s="192">
        <v>332.5</v>
      </c>
      <c r="G273" s="191"/>
      <c r="H273" s="191">
        <v>393</v>
      </c>
      <c r="I273" s="210">
        <v>406</v>
      </c>
      <c r="J273" s="433" t="s">
        <v>837</v>
      </c>
      <c r="K273" s="124">
        <f t="shared" ref="K273:K274" si="86">H273-F273</f>
        <v>60.5</v>
      </c>
      <c r="L273" s="125">
        <f t="shared" ref="L273:L274" si="87">K273/F273</f>
        <v>0.18195488721804512</v>
      </c>
      <c r="M273" s="126" t="s">
        <v>556</v>
      </c>
      <c r="N273" s="322">
        <v>44256</v>
      </c>
      <c r="O273" s="13"/>
      <c r="P273" s="13"/>
      <c r="Q273" s="13"/>
      <c r="R273" s="314" t="s">
        <v>710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89">
        <v>160</v>
      </c>
      <c r="B274" s="190">
        <v>44141</v>
      </c>
      <c r="C274" s="190"/>
      <c r="D274" s="151" t="s">
        <v>465</v>
      </c>
      <c r="E274" s="191" t="s">
        <v>580</v>
      </c>
      <c r="F274" s="192">
        <v>231</v>
      </c>
      <c r="G274" s="191"/>
      <c r="H274" s="191">
        <v>281</v>
      </c>
      <c r="I274" s="210">
        <v>281</v>
      </c>
      <c r="J274" s="137" t="s">
        <v>639</v>
      </c>
      <c r="K274" s="124">
        <f t="shared" si="86"/>
        <v>50</v>
      </c>
      <c r="L274" s="125">
        <f t="shared" si="87"/>
        <v>0.21645021645021645</v>
      </c>
      <c r="M274" s="126" t="s">
        <v>556</v>
      </c>
      <c r="N274" s="322">
        <v>44358</v>
      </c>
      <c r="O274" s="13"/>
      <c r="P274" s="13"/>
      <c r="Q274" s="13"/>
      <c r="R274" s="314" t="s">
        <v>710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3">
        <v>161</v>
      </c>
      <c r="B275" s="194">
        <v>44187</v>
      </c>
      <c r="C275" s="194"/>
      <c r="D275" s="198" t="s">
        <v>754</v>
      </c>
      <c r="E275" s="195" t="s">
        <v>580</v>
      </c>
      <c r="F275" s="430" t="s">
        <v>823</v>
      </c>
      <c r="G275" s="195"/>
      <c r="H275" s="195"/>
      <c r="I275" s="215">
        <v>239</v>
      </c>
      <c r="J275" s="431" t="s">
        <v>558</v>
      </c>
      <c r="K275" s="216"/>
      <c r="L275" s="119"/>
      <c r="M275" s="217"/>
      <c r="N275" s="218"/>
      <c r="O275" s="13"/>
      <c r="P275" s="13"/>
      <c r="Q275" s="13"/>
      <c r="R275" s="314" t="s">
        <v>710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93">
        <v>162</v>
      </c>
      <c r="B276" s="194">
        <v>44258</v>
      </c>
      <c r="C276" s="194"/>
      <c r="D276" s="198" t="s">
        <v>758</v>
      </c>
      <c r="E276" s="195" t="s">
        <v>580</v>
      </c>
      <c r="F276" s="196" t="s">
        <v>786</v>
      </c>
      <c r="G276" s="195"/>
      <c r="H276" s="195"/>
      <c r="I276" s="215">
        <v>590</v>
      </c>
      <c r="J276" s="216" t="s">
        <v>558</v>
      </c>
      <c r="K276" s="216"/>
      <c r="L276" s="119"/>
      <c r="M276" s="313"/>
      <c r="N276" s="218"/>
      <c r="O276" s="13"/>
      <c r="P276" s="13"/>
      <c r="R276" s="314" t="s">
        <v>710</v>
      </c>
    </row>
    <row r="277" spans="1:26">
      <c r="A277" s="193">
        <v>163</v>
      </c>
      <c r="B277" s="194">
        <v>44274</v>
      </c>
      <c r="C277" s="194"/>
      <c r="D277" s="198" t="s">
        <v>336</v>
      </c>
      <c r="E277" s="445" t="s">
        <v>580</v>
      </c>
      <c r="F277" s="430" t="s">
        <v>838</v>
      </c>
      <c r="G277" s="195"/>
      <c r="H277" s="195"/>
      <c r="I277" s="215">
        <v>420</v>
      </c>
      <c r="J277" s="431" t="s">
        <v>558</v>
      </c>
      <c r="K277" s="216"/>
      <c r="L277" s="119"/>
      <c r="M277" s="217"/>
      <c r="N277" s="218"/>
      <c r="O277" s="13"/>
      <c r="R277" s="446" t="s">
        <v>710</v>
      </c>
    </row>
    <row r="278" spans="1:26">
      <c r="A278" s="189">
        <v>164</v>
      </c>
      <c r="B278" s="190">
        <v>44295</v>
      </c>
      <c r="C278" s="190"/>
      <c r="D278" s="332" t="s">
        <v>841</v>
      </c>
      <c r="E278" s="191" t="s">
        <v>580</v>
      </c>
      <c r="F278" s="192">
        <v>555</v>
      </c>
      <c r="G278" s="191"/>
      <c r="H278" s="191">
        <v>663</v>
      </c>
      <c r="I278" s="210">
        <v>663</v>
      </c>
      <c r="J278" s="433" t="s">
        <v>846</v>
      </c>
      <c r="K278" s="124">
        <f t="shared" ref="K278" si="88">H278-F278</f>
        <v>108</v>
      </c>
      <c r="L278" s="125">
        <f t="shared" ref="L278" si="89">K278/F278</f>
        <v>0.19459459459459461</v>
      </c>
      <c r="M278" s="126" t="s">
        <v>556</v>
      </c>
      <c r="N278" s="322">
        <v>44321</v>
      </c>
      <c r="O278" s="13"/>
      <c r="P278" s="13"/>
      <c r="Q278" s="13"/>
      <c r="R278" s="314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93">
        <v>165</v>
      </c>
      <c r="B279" s="194">
        <v>44308</v>
      </c>
      <c r="C279" s="194"/>
      <c r="D279" s="198" t="s">
        <v>369</v>
      </c>
      <c r="E279" s="445" t="s">
        <v>580</v>
      </c>
      <c r="F279" s="430" t="s">
        <v>842</v>
      </c>
      <c r="G279" s="195"/>
      <c r="H279" s="195"/>
      <c r="I279" s="215">
        <v>155</v>
      </c>
      <c r="J279" s="431" t="s">
        <v>558</v>
      </c>
      <c r="K279" s="216"/>
      <c r="L279" s="119"/>
      <c r="M279" s="217"/>
      <c r="N279" s="218"/>
      <c r="O279" s="13"/>
      <c r="R279" s="219"/>
    </row>
    <row r="280" spans="1:26">
      <c r="O280" s="13"/>
      <c r="R280" s="219"/>
    </row>
    <row r="281" spans="1:26">
      <c r="R281" s="219"/>
    </row>
    <row r="282" spans="1:26">
      <c r="R282" s="219"/>
    </row>
    <row r="283" spans="1:26">
      <c r="R283" s="219"/>
    </row>
    <row r="284" spans="1:26">
      <c r="R284" s="219"/>
    </row>
    <row r="285" spans="1:26">
      <c r="R285" s="219"/>
    </row>
    <row r="286" spans="1:26">
      <c r="R286" s="219"/>
    </row>
    <row r="287" spans="1:26">
      <c r="A287" s="193"/>
      <c r="B287" s="184" t="s">
        <v>781</v>
      </c>
      <c r="R287" s="219"/>
    </row>
    <row r="297" spans="1:6">
      <c r="A297" s="199"/>
    </row>
    <row r="298" spans="1:6">
      <c r="A298" s="199"/>
      <c r="F298" s="432"/>
    </row>
    <row r="299" spans="1:6">
      <c r="A299" s="195"/>
    </row>
  </sheetData>
  <autoFilter ref="R1:R295"/>
  <mergeCells count="3">
    <mergeCell ref="J66:J67"/>
    <mergeCell ref="A66:A67"/>
    <mergeCell ref="B66:B67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2021-06-14T02:48:56Z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