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73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F&amp;O)'!$R$1:$R$312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35" i="7"/>
  <c r="K35"/>
  <c r="M35" s="1"/>
  <c r="K103"/>
  <c r="M103" s="1"/>
  <c r="L77"/>
  <c r="K77"/>
  <c r="L78"/>
  <c r="M78" s="1"/>
  <c r="K78"/>
  <c r="L80"/>
  <c r="K80"/>
  <c r="L49"/>
  <c r="K49"/>
  <c r="M49" s="1"/>
  <c r="L48"/>
  <c r="K48"/>
  <c r="L74"/>
  <c r="M74" s="1"/>
  <c r="K74"/>
  <c r="M102"/>
  <c r="K102"/>
  <c r="K99"/>
  <c r="M99" s="1"/>
  <c r="K100"/>
  <c r="M100" s="1"/>
  <c r="L47"/>
  <c r="K47"/>
  <c r="M47" s="1"/>
  <c r="K98"/>
  <c r="M98" s="1"/>
  <c r="L71"/>
  <c r="K71"/>
  <c r="M71" s="1"/>
  <c r="L76"/>
  <c r="K76"/>
  <c r="L75"/>
  <c r="K75"/>
  <c r="L73"/>
  <c r="M73" s="1"/>
  <c r="K73"/>
  <c r="L67"/>
  <c r="K67"/>
  <c r="L72"/>
  <c r="K72"/>
  <c r="L69"/>
  <c r="K69"/>
  <c r="L46"/>
  <c r="K46"/>
  <c r="L33"/>
  <c r="K33"/>
  <c r="M91"/>
  <c r="K96"/>
  <c r="M96" s="1"/>
  <c r="K94"/>
  <c r="M94" s="1"/>
  <c r="K93"/>
  <c r="M93" s="1"/>
  <c r="M77" l="1"/>
  <c r="M80"/>
  <c r="M48"/>
  <c r="M76"/>
  <c r="M75"/>
  <c r="M33"/>
  <c r="M67"/>
  <c r="M72"/>
  <c r="M69"/>
  <c r="M46"/>
  <c r="M88"/>
  <c r="L45"/>
  <c r="K45"/>
  <c r="L44"/>
  <c r="K44"/>
  <c r="L43"/>
  <c r="K43"/>
  <c r="L11"/>
  <c r="K11"/>
  <c r="L10"/>
  <c r="K10"/>
  <c r="M10" s="1"/>
  <c r="L34"/>
  <c r="K34"/>
  <c r="L41"/>
  <c r="K41"/>
  <c r="M41" s="1"/>
  <c r="L42"/>
  <c r="K42"/>
  <c r="L61"/>
  <c r="K61"/>
  <c r="L63"/>
  <c r="K63"/>
  <c r="L64"/>
  <c r="K64"/>
  <c r="L68"/>
  <c r="K68"/>
  <c r="L16"/>
  <c r="K16"/>
  <c r="M16" s="1"/>
  <c r="L40"/>
  <c r="K40"/>
  <c r="L66"/>
  <c r="K66"/>
  <c r="L39"/>
  <c r="K39"/>
  <c r="L38"/>
  <c r="K38"/>
  <c r="L62"/>
  <c r="K62"/>
  <c r="M38" l="1"/>
  <c r="M61"/>
  <c r="M34"/>
  <c r="M39"/>
  <c r="M42"/>
  <c r="M44"/>
  <c r="M43"/>
  <c r="M11"/>
  <c r="M45"/>
  <c r="M63"/>
  <c r="M64"/>
  <c r="M68"/>
  <c r="M40"/>
  <c r="M66"/>
  <c r="M62"/>
  <c r="L37" l="1"/>
  <c r="K37"/>
  <c r="K90"/>
  <c r="M90" s="1"/>
  <c r="M37" l="1"/>
  <c r="K268"/>
  <c r="L268" s="1"/>
  <c r="K296"/>
  <c r="L296" s="1"/>
  <c r="K294" l="1"/>
  <c r="L294" s="1"/>
  <c r="K291"/>
  <c r="L291" s="1"/>
  <c r="K285"/>
  <c r="L285" s="1"/>
  <c r="L12"/>
  <c r="K12"/>
  <c r="L14"/>
  <c r="K14"/>
  <c r="M12" l="1"/>
  <c r="M14"/>
  <c r="K280" l="1"/>
  <c r="L280" s="1"/>
  <c r="K269"/>
  <c r="L269" s="1"/>
  <c r="K288"/>
  <c r="L288" s="1"/>
  <c r="K295" l="1"/>
  <c r="L295" s="1"/>
  <c r="K290" l="1"/>
  <c r="L290" s="1"/>
  <c r="K282" l="1"/>
  <c r="L282" s="1"/>
  <c r="K262"/>
  <c r="L262" s="1"/>
  <c r="K287"/>
  <c r="L287" s="1"/>
  <c r="K286"/>
  <c r="L286" s="1"/>
  <c r="K289"/>
  <c r="L289" s="1"/>
  <c r="K284"/>
  <c r="L284" s="1"/>
  <c r="M7"/>
  <c r="F272"/>
  <c r="K272" s="1"/>
  <c r="L272" s="1"/>
  <c r="K273"/>
  <c r="L273" s="1"/>
  <c r="K264"/>
  <c r="L264" s="1"/>
  <c r="K267"/>
  <c r="L267" s="1"/>
  <c r="K275"/>
  <c r="L275" s="1"/>
  <c r="F266"/>
  <c r="F265"/>
  <c r="K265" s="1"/>
  <c r="L265" s="1"/>
  <c r="F263"/>
  <c r="K263" s="1"/>
  <c r="L263" s="1"/>
  <c r="F243"/>
  <c r="K243" s="1"/>
  <c r="L243" s="1"/>
  <c r="F195"/>
  <c r="K195" s="1"/>
  <c r="L195" s="1"/>
  <c r="K274"/>
  <c r="L274" s="1"/>
  <c r="K278"/>
  <c r="L278" s="1"/>
  <c r="K279"/>
  <c r="L279" s="1"/>
  <c r="K271"/>
  <c r="L271" s="1"/>
  <c r="K281"/>
  <c r="L281" s="1"/>
  <c r="K277"/>
  <c r="L277" s="1"/>
  <c r="K270"/>
  <c r="L270" s="1"/>
  <c r="K259"/>
  <c r="L259" s="1"/>
  <c r="K261"/>
  <c r="L261" s="1"/>
  <c r="K258"/>
  <c r="L258" s="1"/>
  <c r="K260"/>
  <c r="L260" s="1"/>
  <c r="K189"/>
  <c r="L189" s="1"/>
  <c r="K242"/>
  <c r="L242" s="1"/>
  <c r="K256"/>
  <c r="L256" s="1"/>
  <c r="K257"/>
  <c r="L257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7"/>
  <c r="L247" s="1"/>
  <c r="K245"/>
  <c r="L245" s="1"/>
  <c r="K244"/>
  <c r="L244" s="1"/>
  <c r="K239"/>
  <c r="L239" s="1"/>
  <c r="K238"/>
  <c r="L238" s="1"/>
  <c r="K237"/>
  <c r="L237" s="1"/>
  <c r="K234"/>
  <c r="L234" s="1"/>
  <c r="K233"/>
  <c r="L233" s="1"/>
  <c r="K232"/>
  <c r="L232" s="1"/>
  <c r="K231"/>
  <c r="L231" s="1"/>
  <c r="K230"/>
  <c r="L230" s="1"/>
  <c r="K229"/>
  <c r="L229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7"/>
  <c r="L217" s="1"/>
  <c r="K215"/>
  <c r="L215" s="1"/>
  <c r="K213"/>
  <c r="L213" s="1"/>
  <c r="K211"/>
  <c r="L211" s="1"/>
  <c r="K210"/>
  <c r="L210" s="1"/>
  <c r="K209"/>
  <c r="L209" s="1"/>
  <c r="K207"/>
  <c r="L207" s="1"/>
  <c r="K206"/>
  <c r="L206" s="1"/>
  <c r="K205"/>
  <c r="L205" s="1"/>
  <c r="K204"/>
  <c r="K203"/>
  <c r="L203" s="1"/>
  <c r="K202"/>
  <c r="L202" s="1"/>
  <c r="K200"/>
  <c r="L200" s="1"/>
  <c r="K199"/>
  <c r="L199" s="1"/>
  <c r="K198"/>
  <c r="L198" s="1"/>
  <c r="K197"/>
  <c r="L197" s="1"/>
  <c r="K196"/>
  <c r="L196" s="1"/>
  <c r="H194"/>
  <c r="K194" s="1"/>
  <c r="L194" s="1"/>
  <c r="K191"/>
  <c r="L191" s="1"/>
  <c r="K190"/>
  <c r="L190" s="1"/>
  <c r="K188"/>
  <c r="L188" s="1"/>
  <c r="K187"/>
  <c r="L187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H160"/>
  <c r="K160" s="1"/>
  <c r="L160" s="1"/>
  <c r="F159"/>
  <c r="K159" s="1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D7" i="6"/>
  <c r="K6" i="4"/>
  <c r="K6" i="3"/>
  <c r="L6" i="2"/>
</calcChain>
</file>

<file path=xl/sharedStrings.xml><?xml version="1.0" encoding="utf-8"?>
<sst xmlns="http://schemas.openxmlformats.org/spreadsheetml/2006/main" count="3390" uniqueCount="1193">
  <si>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</si>
  <si>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</si>
  <si>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</si>
  <si>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</si>
  <si>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</si>
  <si>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</si>
  <si>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</si>
  <si>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</si>
  <si>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</si>
  <si>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</si>
  <si>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</si>
  <si>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</si>
  <si>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</si>
  <si>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</si>
  <si>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</si>
  <si>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</si>
  <si>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</si>
  <si>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</si>
  <si>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</si>
  <si>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</si>
  <si>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</si>
  <si>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</si>
  <si>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</si>
  <si>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</si>
  <si>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</si>
  <si>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</si>
  <si>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</si>
  <si>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</si>
  <si>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</si>
  <si>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</si>
  <si>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</si>
  <si>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</si>
  <si>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</si>
  <si>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</si>
  <si>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</si>
  <si>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</si>
  <si>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</si>
  <si>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</si>
  <si>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</si>
  <si>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</si>
  <si>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</si>
  <si>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</si>
  <si>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</si>
  <si>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</si>
  <si>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</si>
  <si>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</si>
  <si>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</si>
  <si>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</si>
  <si>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</si>
  <si>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</si>
  <si>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</si>
  <si>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</si>
  <si>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</si>
  <si>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</si>
  <si>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</si>
  <si>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</si>
  <si>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</si>
  <si>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</si>
  <si>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</si>
  <si>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</si>
  <si>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</si>
  <si>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</si>
  <si>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</si>
  <si>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</si>
  <si>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</si>
  <si>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</si>
  <si>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</si>
  <si>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</si>
  <si>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</si>
  <si>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</si>
  <si>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</si>
  <si>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</si>
  <si>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</si>
  <si>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</si>
  <si>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</si>
  <si>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</si>
  <si>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</si>
  <si>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</si>
  <si>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</si>
  <si>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</si>
  <si>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</si>
  <si>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</si>
  <si>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</si>
  <si>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</si>
  <si>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</si>
  <si>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</si>
  <si>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</si>
  <si>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</si>
  <si>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</si>
  <si>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</si>
  <si>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</si>
  <si>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</si>
  <si>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</si>
  <si>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</si>
  <si>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</si>
  <si>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</si>
  <si>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</si>
  <si>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</si>
  <si>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</si>
  <si>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</si>
  <si>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</si>
  <si>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</si>
  <si>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</si>
  <si>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</si>
  <si>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</si>
  <si>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</si>
  <si>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</si>
  <si>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</si>
  <si>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</si>
  <si>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</si>
  <si>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</si>
  <si>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</si>
  <si>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</si>
  <si>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</si>
  <si>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</si>
  <si>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</si>
  <si>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</si>
  <si>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</si>
  <si>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</si>
  <si>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</si>
  <si>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</si>
  <si>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</si>
  <si>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</si>
  <si>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</si>
  <si>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</si>
  <si>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</si>
  <si>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</si>
  <si>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</si>
  <si>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</si>
  <si>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</si>
  <si>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</si>
  <si>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</si>
  <si>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</si>
  <si>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</si>
  <si>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</si>
  <si>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</si>
  <si>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</si>
  <si>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</si>
  <si>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</si>
  <si>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</si>
  <si>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</si>
  <si>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</si>
  <si>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</si>
  <si>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</si>
  <si>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</si>
  <si>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</si>
  <si>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</si>
  <si>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</si>
  <si>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</si>
  <si>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</si>
  <si>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</si>
  <si>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</si>
  <si>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</si>
  <si>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</si>
  <si>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</si>
  <si>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</si>
  <si>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</si>
  <si>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</si>
  <si>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</si>
  <si>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</si>
  <si>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</si>
  <si>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</si>
  <si>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</si>
  <si>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</si>
  <si>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</si>
  <si>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</si>
  <si>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</si>
  <si>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</si>
  <si>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</si>
  <si>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</si>
  <si>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</si>
  <si>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</si>
  <si>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</si>
  <si>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</si>
  <si>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</si>
  <si>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</si>
  <si>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</si>
  <si>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</si>
  <si>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</si>
  <si>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</si>
  <si>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</si>
  <si>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</si>
  <si>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</si>
  <si>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</si>
  <si>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</si>
  <si>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</si>
  <si>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</si>
  <si>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</si>
  <si>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</si>
  <si>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</si>
  <si>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</si>
  <si>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</si>
  <si>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</si>
  <si>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</si>
  <si>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</si>
  <si>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</si>
  <si>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</si>
  <si>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</si>
  <si>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</si>
  <si>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</si>
  <si>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</si>
  <si>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</si>
  <si>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</si>
  <si>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</si>
  <si>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</si>
  <si>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</si>
  <si>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</si>
  <si>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</si>
  <si>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</si>
  <si>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</si>
  <si>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</si>
  <si>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</si>
  <si>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</si>
  <si>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</si>
  <si>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</si>
  <si>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</si>
  <si>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</si>
  <si>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</si>
  <si>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</si>
  <si>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</si>
  <si>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</si>
  <si>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</si>
  <si>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</si>
  <si>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</si>
  <si>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</si>
  <si>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</si>
  <si>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</si>
  <si>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</si>
  <si>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</si>
  <si>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</si>
  <si>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</si>
  <si>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</si>
  <si>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</si>
  <si>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</si>
  <si>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</si>
  <si>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</si>
  <si>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</si>
  <si>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</si>
  <si>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</si>
  <si>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</si>
  <si>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</si>
  <si>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</si>
  <si>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</si>
  <si>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</si>
  <si>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</si>
  <si>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</si>
  <si>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</si>
  <si>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</si>
  <si>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</si>
  <si>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</si>
  <si>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</si>
  <si>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</si>
  <si>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</si>
  <si>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</si>
  <si>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</si>
  <si>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</si>
  <si>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</si>
  <si>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</si>
  <si>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</si>
  <si>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</si>
  <si>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</si>
  <si>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</si>
  <si>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</si>
  <si>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</si>
  <si>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</si>
  <si>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</si>
  <si>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</si>
  <si>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</si>
  <si>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</si>
  <si>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</si>
  <si>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</si>
  <si>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</si>
  <si>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</si>
  <si>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</si>
  <si>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</si>
  <si>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</si>
  <si>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</si>
  <si>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</si>
  <si>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</si>
  <si>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</si>
  <si>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</si>
  <si>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</si>
  <si>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</si>
  <si>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</si>
  <si>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</si>
  <si>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</si>
  <si>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</si>
  <si>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</si>
  <si>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</si>
  <si>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</si>
  <si>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</si>
  <si>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</si>
  <si>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</si>
  <si>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</si>
  <si>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</si>
  <si>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</si>
  <si>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</si>
  <si>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</si>
  <si>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</si>
  <si>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</si>
  <si>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</si>
  <si>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</si>
  <si>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</si>
  <si>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</si>
  <si>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</si>
  <si>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</si>
  <si>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</si>
  <si>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</si>
  <si>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</si>
  <si>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</si>
  <si>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</si>
  <si>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</si>
  <si>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</si>
  <si>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</si>
  <si>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</si>
  <si>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</si>
  <si>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</si>
  <si>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</si>
  <si>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BRIGADE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</si>
  <si>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</si>
  <si>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</si>
  <si>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</si>
  <si>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</si>
  <si>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</si>
  <si>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</si>
  <si>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</si>
  <si>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</si>
  <si>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</si>
  <si>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</si>
  <si>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</si>
  <si>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</si>
  <si>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</si>
  <si>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</si>
  <si>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</si>
  <si>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</si>
  <si>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</si>
  <si>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</si>
  <si>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</si>
  <si>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</si>
  <si>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</si>
  <si>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</si>
  <si>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</si>
  <si>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</si>
  <si>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</si>
  <si>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</si>
  <si>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</si>
  <si>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</si>
  <si>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</si>
  <si>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</si>
  <si>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</si>
  <si>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</si>
  <si>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</si>
  <si>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</si>
  <si>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</si>
  <si>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</si>
  <si>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</si>
  <si>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</si>
  <si>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</si>
  <si>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</si>
  <si>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</si>
  <si>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</si>
  <si>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</si>
  <si>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</si>
  <si>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</si>
  <si>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</si>
  <si>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</si>
  <si>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</si>
  <si>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</si>
  <si>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</si>
  <si>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GNFC</t>
  </si>
  <si>
    <t>GPPL</t>
  </si>
  <si>
    <t>GSFC</t>
  </si>
  <si>
    <t>GULFOILLUB</t>
  </si>
  <si>
    <t>HATSUN</t>
  </si>
  <si>
    <t>HEIDELBERG</t>
  </si>
  <si>
    <t>HFCL</t>
  </si>
  <si>
    <t>HSCL</t>
  </si>
  <si>
    <t>HAL</t>
  </si>
  <si>
    <t>HINDCOPPER</t>
  </si>
  <si>
    <t>HONAUT</t>
  </si>
  <si>
    <t>ISEC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</si>
  <si>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</si>
  <si>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</si>
  <si>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</si>
  <si>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</si>
  <si>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</si>
  <si>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</si>
  <si>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</si>
  <si>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</si>
  <si>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</si>
  <si>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</si>
  <si>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</si>
  <si>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</si>
  <si>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</si>
  <si>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</si>
  <si>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</si>
  <si>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</si>
  <si>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</si>
  <si>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</si>
  <si>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</si>
  <si>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</si>
  <si>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</si>
  <si>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</si>
  <si>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</si>
  <si>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</si>
  <si>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</si>
  <si>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</si>
  <si>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</si>
  <si>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</si>
  <si>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</si>
  <si>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</si>
  <si>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</si>
  <si>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KARURVYSYA</t>
  </si>
  <si>
    <t>KSCL</t>
  </si>
  <si>
    <t>KEC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</si>
  <si>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</si>
  <si>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</si>
  <si>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</si>
  <si>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</si>
  <si>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</si>
  <si>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</si>
  <si>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</si>
  <si>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</si>
  <si>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</si>
  <si>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</si>
  <si>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</si>
  <si>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</si>
  <si>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</si>
  <si>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</si>
  <si>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</si>
  <si>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</si>
  <si>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</si>
  <si>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</si>
  <si>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</si>
  <si>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</si>
  <si>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</si>
  <si>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</si>
  <si>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</si>
  <si>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</si>
  <si>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ORIENTCEM</t>
  </si>
  <si>
    <t>ORIENTELEC</t>
  </si>
  <si>
    <t>ORIENTREF</t>
  </si>
  <si>
    <t>PNCINFRA</t>
  </si>
  <si>
    <t>PERSISTENT</t>
  </si>
  <si>
    <t>PHILIPCARB</t>
  </si>
  <si>
    <t>PHOENIXLTD</t>
  </si>
  <si>
    <t>POLYCAB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</si>
  <si>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</si>
  <si>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</si>
  <si>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</si>
  <si>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</si>
  <si>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</si>
  <si>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</si>
  <si>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</si>
  <si>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</si>
  <si>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</si>
  <si>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</si>
  <si>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</si>
  <si>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</si>
  <si>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</si>
  <si>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</si>
  <si>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</si>
  <si>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</si>
  <si>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</si>
  <si>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</si>
  <si>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</si>
  <si>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</si>
  <si>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</si>
  <si>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</si>
  <si>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</si>
  <si>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</si>
  <si>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</si>
  <si>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</si>
  <si>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</si>
  <si>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</si>
  <si>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</si>
  <si>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</si>
  <si>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</si>
  <si>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</si>
  <si>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</si>
  <si>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</si>
  <si>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</si>
  <si>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</si>
  <si>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</si>
  <si>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</si>
  <si>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</si>
  <si>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</si>
  <si>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</si>
  <si>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</si>
  <si>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</si>
  <si>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</si>
  <si>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</si>
  <si>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</si>
  <si>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</si>
  <si>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</si>
  <si>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</si>
  <si>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</si>
  <si>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</si>
  <si>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</si>
  <si>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</si>
  <si>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</si>
  <si>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</si>
  <si>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</si>
  <si>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</si>
  <si>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</si>
  <si>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</si>
  <si>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</si>
  <si>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</si>
  <si>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</si>
  <si>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</si>
  <si>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</si>
  <si>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</si>
  <si>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</si>
  <si>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</si>
  <si>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</si>
  <si>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</si>
  <si>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</si>
  <si>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</si>
  <si>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</si>
  <si>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</si>
  <si>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</si>
  <si>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</si>
  <si>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</si>
  <si>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</si>
  <si>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</si>
  <si>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</si>
  <si>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</si>
  <si>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</si>
  <si>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</si>
  <si>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</si>
  <si>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</si>
  <si>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</si>
  <si>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</si>
  <si>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</si>
  <si>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</si>
  <si>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</si>
  <si>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</si>
  <si>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</si>
  <si>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</si>
  <si>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</si>
  <si>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</si>
  <si>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</si>
  <si>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</si>
  <si>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</si>
  <si>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</si>
  <si>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</si>
  <si>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</si>
  <si>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</si>
  <si>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</si>
  <si>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</si>
  <si>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</si>
  <si>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</si>
  <si>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</si>
  <si>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</si>
  <si>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</si>
  <si>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</si>
  <si>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</si>
  <si>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</si>
  <si>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</si>
  <si>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</si>
  <si>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</si>
  <si>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</si>
  <si>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</si>
  <si>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</si>
  <si>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</si>
  <si>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</si>
  <si>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</si>
  <si>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</si>
  <si>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</si>
  <si>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</si>
  <si>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</si>
  <si>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</si>
  <si>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</si>
  <si>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</si>
  <si>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</si>
  <si>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</si>
  <si>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</si>
  <si>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</si>
  <si>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</si>
  <si>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</si>
  <si>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</si>
  <si>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</si>
  <si>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</si>
  <si>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</si>
  <si>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</si>
  <si>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</si>
  <si>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</si>
  <si>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</si>
  <si>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</si>
  <si>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</si>
  <si>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</si>
  <si>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</si>
  <si>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</si>
  <si>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</si>
  <si>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</si>
  <si>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</si>
  <si>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</si>
  <si>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</si>
  <si>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</si>
  <si>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</si>
  <si>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</si>
  <si>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</si>
  <si>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</si>
  <si>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</si>
  <si>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</si>
  <si>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</si>
  <si>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</si>
  <si>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</si>
  <si>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</si>
  <si>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</si>
  <si>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</si>
  <si>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</si>
  <si>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</si>
  <si>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</si>
  <si>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</si>
  <si>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</si>
  <si>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</si>
  <si>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</si>
  <si>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</si>
  <si>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</si>
  <si>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</si>
  <si>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</si>
  <si>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</si>
  <si>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</si>
  <si>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</si>
  <si>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</si>
  <si>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</si>
  <si>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</si>
  <si>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</si>
  <si>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</si>
  <si>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</si>
  <si>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</si>
  <si>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</si>
  <si>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</si>
  <si>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</si>
  <si>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</si>
  <si>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</si>
  <si>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</si>
  <si>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</si>
  <si>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</si>
  <si>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</si>
  <si>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</si>
  <si>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</si>
  <si>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</si>
  <si>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</si>
  <si>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</si>
  <si>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</si>
  <si>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</si>
  <si>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</si>
  <si>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</si>
  <si>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</si>
  <si>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</si>
  <si>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</si>
  <si>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</si>
  <si>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</si>
  <si>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</si>
  <si>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</si>
  <si>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</si>
  <si>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</si>
  <si>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</si>
  <si>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</si>
  <si>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</si>
  <si>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</si>
  <si>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</si>
  <si>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</si>
  <si>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</si>
  <si>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</si>
  <si>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</si>
  <si>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</si>
  <si>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</si>
  <si>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</si>
  <si>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</si>
  <si>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</si>
  <si>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</si>
  <si>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</si>
  <si>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</si>
  <si>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</si>
  <si>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</si>
  <si>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</si>
  <si>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</si>
  <si>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</si>
  <si>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</si>
  <si>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</si>
  <si>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</si>
  <si>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</si>
  <si>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</si>
  <si>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</si>
  <si>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</si>
  <si>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</si>
  <si>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</si>
  <si>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</si>
  <si>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</si>
  <si>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</si>
  <si>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</si>
  <si>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</si>
  <si>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</si>
  <si>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</si>
  <si>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</si>
  <si>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</si>
  <si>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</si>
  <si>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</si>
  <si>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</si>
  <si>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</si>
  <si>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</si>
  <si>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</si>
  <si>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</si>
  <si>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</si>
  <si>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</si>
  <si>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</si>
  <si>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</si>
  <si>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</si>
  <si>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</si>
  <si>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</si>
  <si>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</si>
  <si>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</si>
  <si>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</si>
  <si>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</si>
  <si>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</si>
  <si>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</si>
  <si>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</si>
  <si>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</si>
  <si>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</si>
  <si>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</si>
  <si>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</si>
  <si>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</si>
  <si>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</si>
  <si>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</si>
  <si>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</si>
  <si>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</si>
  <si>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</si>
  <si>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</si>
  <si>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</si>
  <si>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</si>
  <si>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</si>
  <si>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</si>
  <si>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</si>
  <si>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</si>
  <si>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</si>
  <si>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</si>
  <si>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</si>
  <si>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</si>
  <si>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</si>
  <si>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</si>
  <si>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</si>
  <si>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</si>
  <si>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SWSOLAR</t>
  </si>
  <si>
    <t>TASTYBITE</t>
  </si>
  <si>
    <t>TATACOFFEE</t>
  </si>
  <si>
    <t>TATACOMM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</si>
  <si>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</si>
  <si>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</si>
  <si>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</si>
  <si>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</si>
  <si>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</si>
  <si>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</si>
  <si>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</si>
  <si>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</si>
  <si>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</si>
  <si>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</si>
  <si>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</si>
  <si>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</si>
  <si>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</si>
  <si>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</si>
  <si>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</si>
  <si>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</si>
  <si>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</si>
  <si>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</si>
  <si>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</si>
  <si>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</si>
  <si>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</si>
  <si>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</si>
  <si>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</si>
  <si>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</si>
  <si>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</si>
  <si>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</si>
  <si>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</si>
  <si>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</si>
  <si>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</si>
  <si>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</si>
  <si>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</si>
  <si>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</si>
  <si>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</si>
  <si>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</si>
  <si>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</si>
  <si>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</si>
  <si>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</si>
  <si>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</si>
  <si>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</si>
  <si>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</si>
  <si>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</si>
  <si>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</si>
  <si>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</si>
  <si>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</si>
  <si>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</si>
  <si>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</si>
  <si>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</si>
  <si>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</si>
  <si>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*</t>
  </si>
  <si>
    <t>COFORGE</t>
  </si>
  <si>
    <t>Intrday Call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</si>
  <si>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</si>
  <si>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</si>
  <si>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</si>
  <si>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</si>
  <si>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</si>
  <si>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</si>
  <si>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</si>
  <si>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</si>
  <si>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</si>
  <si>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</si>
  <si>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</si>
  <si>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</si>
  <si>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</si>
  <si>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</si>
  <si>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</si>
  <si>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</si>
  <si>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1600-1700</t>
  </si>
  <si>
    <t>ANURAS</t>
  </si>
  <si>
    <t>Profit of Rs.108/-</t>
  </si>
  <si>
    <t>GRAVITON RESEARCH CAPITAL LLP</t>
  </si>
  <si>
    <t>Sell</t>
  </si>
  <si>
    <t>Part Profit of Rs.191.50/-</t>
  </si>
  <si>
    <t>Profit of Rs.30/-</t>
  </si>
  <si>
    <t>3100-3200</t>
  </si>
  <si>
    <t>590-610</t>
  </si>
  <si>
    <t>2965-2985</t>
  </si>
  <si>
    <t>3300-3350</t>
  </si>
  <si>
    <t>780-790</t>
  </si>
  <si>
    <t>317-327</t>
  </si>
  <si>
    <t>Buy&lt;&gt;</t>
  </si>
  <si>
    <t>3570-3600</t>
  </si>
  <si>
    <t>3900-4000</t>
  </si>
  <si>
    <t>XTX MARKETS LLP</t>
  </si>
  <si>
    <t>HEROMOTOCO APRIL FUT</t>
  </si>
  <si>
    <t>HEROMOTOCO APR 3050 CE</t>
  </si>
  <si>
    <t>Profit of Rs.67.5/-</t>
  </si>
  <si>
    <t>1190-1205</t>
  </si>
  <si>
    <t>1300-1350</t>
  </si>
  <si>
    <t>2260-2300</t>
  </si>
  <si>
    <t>2600-2700</t>
  </si>
  <si>
    <t>Part Profit of Rs.21.5/-</t>
  </si>
  <si>
    <t>285-290</t>
  </si>
  <si>
    <t>260-265</t>
  </si>
  <si>
    <t>741-745</t>
  </si>
  <si>
    <t>1800-1830</t>
  </si>
  <si>
    <t>AXISBANK JUL FUT</t>
  </si>
  <si>
    <t>SBIN JUL FUT</t>
  </si>
  <si>
    <t>ALPHA LEON ENTERPRISES LLP</t>
  </si>
  <si>
    <t>IRCTC JUL 2140 CE</t>
  </si>
  <si>
    <t>IRCTC JUL 2200 CE</t>
  </si>
  <si>
    <t>700-705</t>
  </si>
  <si>
    <t>CONCOR 660 PE JUL</t>
  </si>
  <si>
    <t>COLPAL JUL FUT</t>
  </si>
  <si>
    <t>1595-1601</t>
  </si>
  <si>
    <t>HINDUNILVR  JUL FUT</t>
  </si>
  <si>
    <t>2540-2550</t>
  </si>
  <si>
    <t>NIFTY 15750 CE 01-JUL</t>
  </si>
  <si>
    <t>SHREE SHIVSHAKTI PROJECT CONSULTANT PRIVATE LIMITE</t>
  </si>
  <si>
    <t>OLGA TRADING PRIVATE LIMITED</t>
  </si>
  <si>
    <t>58-60</t>
  </si>
  <si>
    <t>HDFCLIFE JUL FUT</t>
  </si>
  <si>
    <t>687-688</t>
  </si>
  <si>
    <t>BANKNIFTY 8 JUL 34900 CE</t>
  </si>
  <si>
    <t>BANKNIFTY 1 JUL 34900 CE</t>
  </si>
  <si>
    <t>DABUR 590 PE JUL</t>
  </si>
  <si>
    <t>Loss of Rs.36/-</t>
  </si>
  <si>
    <t>Profit of Rs.23/-</t>
  </si>
  <si>
    <t>Retail Research Technical Calls &amp; Fundamental Performance Report for the month of July-2021</t>
  </si>
  <si>
    <t>GLAND</t>
  </si>
  <si>
    <t>ANGELBRKG</t>
  </si>
  <si>
    <t>ASAHIINDIA</t>
  </si>
  <si>
    <t>BALAMINES</t>
  </si>
  <si>
    <t>BURGERKING</t>
  </si>
  <si>
    <t>CAMS</t>
  </si>
  <si>
    <t>HAPPSTMNDS</t>
  </si>
  <si>
    <t>HEMIPROP</t>
  </si>
  <si>
    <t>ICIL</t>
  </si>
  <si>
    <t>INFIBEAM</t>
  </si>
  <si>
    <t>INTELLECT</t>
  </si>
  <si>
    <t>KPITTECH</t>
  </si>
  <si>
    <t>MAXHEALTH</t>
  </si>
  <si>
    <t>MAZDOCK</t>
  </si>
  <si>
    <t>PRINCEPIPE</t>
  </si>
  <si>
    <t>RESPONIND</t>
  </si>
  <si>
    <t>ROSSARI</t>
  </si>
  <si>
    <t>ROUTE</t>
  </si>
  <si>
    <t>SHARDACROP</t>
  </si>
  <si>
    <t>SPANDANA</t>
  </si>
  <si>
    <t>SUNCLAYLTD</t>
  </si>
  <si>
    <t>TANLA</t>
  </si>
  <si>
    <t>UTIAMC</t>
  </si>
  <si>
    <t>VALIANTORG</t>
  </si>
  <si>
    <t>Profit of Rs.1.65/-</t>
  </si>
  <si>
    <t>Profit of Rs.5.5/-</t>
  </si>
  <si>
    <t>168-170</t>
  </si>
  <si>
    <t>AARTIIND JUL FUT</t>
  </si>
  <si>
    <t>880-890</t>
  </si>
  <si>
    <t>BRITANNIA JUL FUT</t>
  </si>
  <si>
    <t>3650-3700</t>
  </si>
  <si>
    <t>Profit of Rs.10/-</t>
  </si>
  <si>
    <t xml:space="preserve">JUSTDIAL </t>
  </si>
  <si>
    <t>Profit of Rs.4.75/-</t>
  </si>
  <si>
    <t>Profit of Rs.42.5/-</t>
  </si>
  <si>
    <t>Profit of Rs. 60/-</t>
  </si>
  <si>
    <t>Profit of Rs.7/-</t>
  </si>
  <si>
    <t>900-910</t>
  </si>
  <si>
    <t>3540-3550</t>
  </si>
  <si>
    <t>290-295</t>
  </si>
  <si>
    <t>Profit of Rs.29.5/-</t>
  </si>
  <si>
    <t>Profit of Rs.77.5/-</t>
  </si>
  <si>
    <t>850-860</t>
  </si>
  <si>
    <t>950-970</t>
  </si>
  <si>
    <t>M&amp;MFIN 175 CE JUL</t>
  </si>
  <si>
    <t>1.75-1.85</t>
  </si>
  <si>
    <t>OZONEWORLD</t>
  </si>
  <si>
    <t>UTTAMSTL</t>
  </si>
  <si>
    <t>Part Profit of Rs.65.5/-</t>
  </si>
  <si>
    <t>Part Profit of Rs.130/-</t>
  </si>
  <si>
    <t>Loss of Rs.15.5/-</t>
  </si>
  <si>
    <t>1620-1640</t>
  </si>
  <si>
    <t>Profit of Rs.31/-</t>
  </si>
  <si>
    <t>Profit of Rs. 15/-</t>
  </si>
  <si>
    <t>Profit of Rs.3.20/-</t>
  </si>
  <si>
    <t>Profit of Rs.2.45/-</t>
  </si>
  <si>
    <t xml:space="preserve">NIFTY 15850 PE 08-JUL </t>
  </si>
  <si>
    <t>100-120</t>
  </si>
  <si>
    <t>Profit of Rs.13.50/-</t>
  </si>
  <si>
    <t>SBILIFE JUL FUT</t>
  </si>
  <si>
    <t>1070-1075</t>
  </si>
  <si>
    <t>LTI JUL FUT</t>
  </si>
  <si>
    <t>Loss of Rs.8/-</t>
  </si>
  <si>
    <t>ARUN DASHRATHBHAI PRAJAPATI</t>
  </si>
  <si>
    <t>QE SECURITIES</t>
  </si>
  <si>
    <t>Uttam Galva Steels Limite</t>
  </si>
  <si>
    <t>Profit of Rs.39/-</t>
  </si>
  <si>
    <t>165-167</t>
  </si>
  <si>
    <t>180-185</t>
  </si>
  <si>
    <t>1600-1620</t>
  </si>
  <si>
    <t>LUPIN JUL FUT</t>
  </si>
  <si>
    <t>GRASIM JUL FUT</t>
  </si>
  <si>
    <t>TECHM JUL FUT</t>
  </si>
  <si>
    <t>1060-1070</t>
  </si>
  <si>
    <t>Profit of Rs.13/-</t>
  </si>
  <si>
    <t>Profit of Rs.52.5/-</t>
  </si>
  <si>
    <t>Loss of Rs.13/-</t>
  </si>
  <si>
    <t>847-857</t>
  </si>
  <si>
    <t>900-930</t>
  </si>
  <si>
    <t>ITC 210 CE JUL</t>
  </si>
  <si>
    <t>2.10-2.30</t>
  </si>
  <si>
    <t>NIFTY 15850 PE 08-JUL</t>
  </si>
  <si>
    <t>80-90</t>
  </si>
  <si>
    <t>NNM SECURITIES PVT LTD</t>
  </si>
  <si>
    <t>ANKITA VISHAL SHAH</t>
  </si>
  <si>
    <t>WALCHANNAG</t>
  </si>
  <si>
    <t>Walchandnagar Ind. Ltd</t>
  </si>
  <si>
    <t>VISTRA ITCL INDIA LIMITED</t>
  </si>
  <si>
    <t>Loss of Rs.19.5/-</t>
  </si>
  <si>
    <t>HINDUNILVR JUL FUT</t>
  </si>
  <si>
    <t>HDFCBANK 1540 CE JUL</t>
  </si>
  <si>
    <t>40-45</t>
  </si>
  <si>
    <t>Profit of Rs.11.50/-</t>
  </si>
  <si>
    <t>BATAINDIA 1500 PE JUL</t>
  </si>
  <si>
    <t>15-16</t>
  </si>
  <si>
    <t>2190-2210</t>
  </si>
  <si>
    <t>7350-7410</t>
  </si>
  <si>
    <t>8000-8200</t>
  </si>
  <si>
    <t>Profit of Rs.9.5/-</t>
  </si>
  <si>
    <t>Profit of Rs.14/-</t>
  </si>
  <si>
    <t>DEVHARI</t>
  </si>
  <si>
    <t>HIREN JAYANTILAL MARU</t>
  </si>
  <si>
    <t>PRASANBEN VERSHIBHAI SHAH</t>
  </si>
  <si>
    <t>NAVODAYENT</t>
  </si>
  <si>
    <t>DLINKINDIA</t>
  </si>
  <si>
    <t>D-Link India Ltd</t>
  </si>
  <si>
    <t>MBL  &amp; CO. LIMITED</t>
  </si>
  <si>
    <t>Justdial Ltd.</t>
  </si>
  <si>
    <t>VETO</t>
  </si>
  <si>
    <t>Veto Switchgear Cable Ltd</t>
  </si>
  <si>
    <t>Part Profit of Rs.16.5/-</t>
  </si>
  <si>
    <t>1050-1060</t>
  </si>
  <si>
    <t>1020-1022</t>
  </si>
  <si>
    <t>Loss of Rs.3.45/-</t>
  </si>
  <si>
    <t>Loss of Rs.9/-</t>
  </si>
  <si>
    <t>NIFTY 15750 CE 15-JUL</t>
  </si>
  <si>
    <t>90-100</t>
  </si>
  <si>
    <t>Profit of Rs.12/-</t>
  </si>
  <si>
    <t>Profit of Rs.23.5/-</t>
  </si>
  <si>
    <t>Profit of Rs.19.50/-</t>
  </si>
  <si>
    <t>ANKIN</t>
  </si>
  <si>
    <t>OPG SECURITIES P LTD</t>
  </si>
  <si>
    <t>CHETANSHREE</t>
  </si>
  <si>
    <t>BUDDHAVILAS</t>
  </si>
  <si>
    <t>ECOPLAST</t>
  </si>
  <si>
    <t>INDINFO</t>
  </si>
  <si>
    <t>ASHOK KUMAR SINGH</t>
  </si>
  <si>
    <t>ONTIC</t>
  </si>
  <si>
    <t>SHRI SANJAY J SHAH HUF</t>
  </si>
  <si>
    <t>ARVIND SHANTILAL SHAH</t>
  </si>
  <si>
    <t>REGENCY</t>
  </si>
  <si>
    <t>AMANDEEP SINGH</t>
  </si>
  <si>
    <t>SCTL</t>
  </si>
  <si>
    <t>ALKA RAWAT</t>
  </si>
  <si>
    <t>KAMLESH NAVINCHANDRA SHAH</t>
  </si>
  <si>
    <t>SETU SECURITIES PVT LTD</t>
  </si>
  <si>
    <t>ZSVARAJT</t>
  </si>
  <si>
    <t>MUNISH KUMAR</t>
  </si>
  <si>
    <t>AKSHARCHEM</t>
  </si>
  <si>
    <t>AksharChem India Limited</t>
  </si>
  <si>
    <t>BIRLAMONEY</t>
  </si>
  <si>
    <t>Aditya Birla Money Ltd</t>
  </si>
  <si>
    <t>NK SECURITIES RESEARCH PRIVATE LIMITED</t>
  </si>
  <si>
    <t>Granules India Limited</t>
  </si>
  <si>
    <t>BNP PARIBAS ARBITRAGE</t>
  </si>
  <si>
    <t>KITEX</t>
  </si>
  <si>
    <t>Kitex Garments Ltd</t>
  </si>
  <si>
    <t>PILITA</t>
  </si>
  <si>
    <t>PIL Italica Lifestyle Ltd</t>
  </si>
  <si>
    <t>PURVISH MUKESH SHAH</t>
  </si>
  <si>
    <t>VISHAL</t>
  </si>
  <si>
    <t>Vishal Fabrics Limited</t>
  </si>
  <si>
    <t xml:space="preserve">LICHSGFIN </t>
  </si>
  <si>
    <t xml:space="preserve">BLUESTARCO </t>
  </si>
  <si>
    <t>885-895</t>
  </si>
  <si>
    <t>HDFCAMC JUL FUT</t>
  </si>
  <si>
    <t>3050-3070</t>
  </si>
  <si>
    <t>Profit of Rs.11.5/-</t>
  </si>
  <si>
    <t>Loss of Rs.32/-</t>
  </si>
  <si>
    <t>AMBUJACEM 400 CE JUL</t>
  </si>
  <si>
    <t>Profit of Rs.1/-</t>
  </si>
  <si>
    <t>Loss of Rs.6/-</t>
  </si>
  <si>
    <t>ADVIKLA</t>
  </si>
  <si>
    <t>VIKAS LIFECARE LIMITED</t>
  </si>
  <si>
    <t>PATLIPUTRA INTERNATIONAL LIMITED</t>
  </si>
  <si>
    <t>ARIHANTINS</t>
  </si>
  <si>
    <t>RITESH NARAYANBHAI PATEL</t>
  </si>
  <si>
    <t>ASHOK DILIPKUMAR JAIN</t>
  </si>
  <si>
    <t>ASIANENE</t>
  </si>
  <si>
    <t>BALRAM CHAINRAI</t>
  </si>
  <si>
    <t>DEEP</t>
  </si>
  <si>
    <t>ALKA JAIN</t>
  </si>
  <si>
    <t>ECORECO</t>
  </si>
  <si>
    <t>GAURAV CHANDRAKANT SHAH</t>
  </si>
  <si>
    <t>EDSL</t>
  </si>
  <si>
    <t>PHAGUN ENTERPRISES PRIVATE LIMITED</t>
  </si>
  <si>
    <t>ARTMAN DEALCOM PVT LTD</t>
  </si>
  <si>
    <t>GENNEX</t>
  </si>
  <si>
    <t>ICM FINANCE PRIVATE LIMITED</t>
  </si>
  <si>
    <t>GREENPOWER</t>
  </si>
  <si>
    <t>AEP GREEN POWER, LIMITED</t>
  </si>
  <si>
    <t>DB (INTL) OWN TRADING</t>
  </si>
  <si>
    <t>HKG</t>
  </si>
  <si>
    <t>RAMESH SAWALRAM SARAOGI</t>
  </si>
  <si>
    <t>PRIYA ROHAN AGARWAL</t>
  </si>
  <si>
    <t>HPCOTTON</t>
  </si>
  <si>
    <t>GOVINDBHAI LALJIBHAI KAKADIA</t>
  </si>
  <si>
    <t>MKEXIM</t>
  </si>
  <si>
    <t>KETAN HASMUKHLAL DOSHI</t>
  </si>
  <si>
    <t>MNIL</t>
  </si>
  <si>
    <t>REKHA DAGAR</t>
  </si>
  <si>
    <t>DEEPAK KUMAR</t>
  </si>
  <si>
    <t>NEWLIGHT</t>
  </si>
  <si>
    <t>KULDEEP CHATURVEDI</t>
  </si>
  <si>
    <t>JAYSUKH</t>
  </si>
  <si>
    <t>SATISHPETERDSOUZA</t>
  </si>
  <si>
    <t>TANAY KAMAL SEETHA</t>
  </si>
  <si>
    <t>BOND STREET JEWELLERS L L C</t>
  </si>
  <si>
    <t>GIRDHARI LAL GUPTA</t>
  </si>
  <si>
    <t>AL HYAAT OVERSEAS TRADING -F.Z.C</t>
  </si>
  <si>
    <t>SATYAM SHIRISHCHANDRA JOSHI</t>
  </si>
  <si>
    <t>OBIL</t>
  </si>
  <si>
    <t>SIVAKUMARAN</t>
  </si>
  <si>
    <t>HEMLATABEN MAHAVIRBHAI TIWARI</t>
  </si>
  <si>
    <t>DHRUV DINESHBHAI PATEL</t>
  </si>
  <si>
    <t>PRIMAPLA</t>
  </si>
  <si>
    <t>SAGARPROD</t>
  </si>
  <si>
    <t>AVANI JASMIN AJMERA</t>
  </si>
  <si>
    <t>SUNRETAIL</t>
  </si>
  <si>
    <t>VANRAJ DADBHAI KAHOR</t>
  </si>
  <si>
    <t>TIAANC</t>
  </si>
  <si>
    <t>NARENDRA CHOTMAL BAID</t>
  </si>
  <si>
    <t>SYNERGY MONEYCONTROL PRIVATE LIMITED</t>
  </si>
  <si>
    <t>DINESHKUMAR</t>
  </si>
  <si>
    <t>RAJESH MITTAL (HUF)</t>
  </si>
  <si>
    <t>TEENA KIRTI JAIN</t>
  </si>
  <si>
    <t>TOYAMIND</t>
  </si>
  <si>
    <t>ECOTEK GENERAL TRADING LLC</t>
  </si>
  <si>
    <t>SANJIB CHAKRABORTY</t>
  </si>
  <si>
    <t>LEXIS RESIDENCY LLP</t>
  </si>
  <si>
    <t>TALISMAN SECURITIES PRIVATE LIMITED</t>
  </si>
  <si>
    <t>VANDANA</t>
  </si>
  <si>
    <t>NAVRATANMAL BACHANAT</t>
  </si>
  <si>
    <t>VISESHINFO</t>
  </si>
  <si>
    <t>GLOBE FINCAP LIMITED</t>
  </si>
  <si>
    <t>VMV</t>
  </si>
  <si>
    <t>NAVEEN GUPTA</t>
  </si>
  <si>
    <t>SHUBHAMSINGH</t>
  </si>
  <si>
    <t>ZICOM</t>
  </si>
  <si>
    <t>IDBI BANK LIMITED</t>
  </si>
  <si>
    <t>ARIES</t>
  </si>
  <si>
    <t>Aries Agro Limited</t>
  </si>
  <si>
    <t>BANG</t>
  </si>
  <si>
    <t>Bang Overseas Limited</t>
  </si>
  <si>
    <t>HIMANSHU MAHENDRABHAI PATEL</t>
  </si>
  <si>
    <t>BOMDYEING</t>
  </si>
  <si>
    <t>Bombay Dyeing &amp; Mfg Co.</t>
  </si>
  <si>
    <t>BPL</t>
  </si>
  <si>
    <t>BPL Ltd.</t>
  </si>
  <si>
    <t>VIJIT ASSET MANAGEMENT PRIVATE LIMITED</t>
  </si>
  <si>
    <t>CANDC</t>
  </si>
  <si>
    <t>C &amp; C Constructions Limit</t>
  </si>
  <si>
    <t>SAKVAI  SHAFEEQ AHMED</t>
  </si>
  <si>
    <t>CENTENKA</t>
  </si>
  <si>
    <t>Century Enka Ltd</t>
  </si>
  <si>
    <t>COMPINFO</t>
  </si>
  <si>
    <t>Compuage Infocom Ltd</t>
  </si>
  <si>
    <t>CORALFINAC</t>
  </si>
  <si>
    <t>Coral India Fin &amp; Hous Lt</t>
  </si>
  <si>
    <t>CREATIVE</t>
  </si>
  <si>
    <t>Creative Peripherals and</t>
  </si>
  <si>
    <t>PREETI  BHAUKA</t>
  </si>
  <si>
    <t>DSML</t>
  </si>
  <si>
    <t>Debock Sale Marketing Ltd</t>
  </si>
  <si>
    <t>SURAJ GOVINDBHAI PRAJAPATI</t>
  </si>
  <si>
    <t>FORCEMOT</t>
  </si>
  <si>
    <t>Force Motors Limited</t>
  </si>
  <si>
    <t>GOODLUCK</t>
  </si>
  <si>
    <t>Goodluck India Limited</t>
  </si>
  <si>
    <t>YUGA  DOSHI</t>
  </si>
  <si>
    <t>Orient Green Power Co Ltd</t>
  </si>
  <si>
    <t>MANSI SHARES &amp; STOCK ADVISORS PVT LTD</t>
  </si>
  <si>
    <t>Gujarat Alkalies &amp; Chem</t>
  </si>
  <si>
    <t>HARRMALAYA</t>
  </si>
  <si>
    <t>Harrisons  Malayalam Ltd</t>
  </si>
  <si>
    <t>VIJETA STOCK &amp; SHARES SERVICES PRIVATE LIMITED VIJETA  STOCK</t>
  </si>
  <si>
    <t>Indiabulls Real Estate Li</t>
  </si>
  <si>
    <t>ALPHAGREP SECURITIES PRIVATE LIMITED</t>
  </si>
  <si>
    <t>TOWER RESEARCH CAPITAL MARKETS INDIA PRIVATE LIMITED</t>
  </si>
  <si>
    <t>INDBANK</t>
  </si>
  <si>
    <t>Indbank Merchant Banking</t>
  </si>
  <si>
    <t>SHUBHAM FINANCIAL SERVICES</t>
  </si>
  <si>
    <t>LIBERTSHOE</t>
  </si>
  <si>
    <t>Liberty Shoes Ltd</t>
  </si>
  <si>
    <t>ORION STOCKS LTD</t>
  </si>
  <si>
    <t>LIKHITHA</t>
  </si>
  <si>
    <t>Likhitha Infrastruc Ltd</t>
  </si>
  <si>
    <t>MOKSH</t>
  </si>
  <si>
    <t>Moksh Ornaments Limited</t>
  </si>
  <si>
    <t>PAVNAIND</t>
  </si>
  <si>
    <t>Pavna Industries Limited</t>
  </si>
  <si>
    <t>GEETABEN VINOD JHAVERI</t>
  </si>
  <si>
    <t>GOENKA BUSINESS &amp; FINANCE LIMITED</t>
  </si>
  <si>
    <t>RPPINFRA</t>
  </si>
  <si>
    <t>R.P.P. Infra Projects Ltd</t>
  </si>
  <si>
    <t>RAJASTHAN GLOBAL SECURITIES PVT LTD</t>
  </si>
  <si>
    <t>SHANKARA</t>
  </si>
  <si>
    <t>Shankara Bldg Product Ltd</t>
  </si>
  <si>
    <t>SMLISUZU</t>
  </si>
  <si>
    <t>SML Isuzu Limited</t>
  </si>
  <si>
    <t>NAVODYA ENTERPRISES</t>
  </si>
  <si>
    <t>TARMAT</t>
  </si>
  <si>
    <t>Tarmat Limited</t>
  </si>
  <si>
    <t>MUKUL MAHESHWARI (HUF)</t>
  </si>
  <si>
    <t>TFCILTD</t>
  </si>
  <si>
    <t>Tourism Finance Corp</t>
  </si>
  <si>
    <t>PARTH INFIN BROKERS PVT LTD</t>
  </si>
  <si>
    <t>BESSEGGEN INFOTECH LLP</t>
  </si>
  <si>
    <t>VERTOZ</t>
  </si>
  <si>
    <t>Vertoz Advertising Ltd</t>
  </si>
  <si>
    <t>Visesh Infotecnics Limite</t>
  </si>
  <si>
    <t>SATHIAMURTHI .</t>
  </si>
  <si>
    <t>CRESTA FUND LTD</t>
  </si>
  <si>
    <t>Zicom Electronic Security</t>
  </si>
  <si>
    <t>ZUARI</t>
  </si>
  <si>
    <t>Zuari Agro Chemicals Ltd</t>
  </si>
  <si>
    <t>AARON</t>
  </si>
  <si>
    <t>Aaron Industries Limited</t>
  </si>
  <si>
    <t>BANKIM KANUBHAI DOSHI</t>
  </si>
  <si>
    <t>BRIGHT</t>
  </si>
  <si>
    <t>Bright Solar Limited</t>
  </si>
  <si>
    <t>PIYUSHKUMAR THUMAR</t>
  </si>
  <si>
    <t>JASWINDER KAUR ATWAL</t>
  </si>
  <si>
    <t>GAYAPROJ</t>
  </si>
  <si>
    <t>Gayatri Projects Ltd</t>
  </si>
  <si>
    <t>CHAMPION FINSEC LIMITED</t>
  </si>
  <si>
    <t>AEP GREEN POWER  LIMITED</t>
  </si>
  <si>
    <t>JINSHA NATH C</t>
  </si>
  <si>
    <t>MARSHALL</t>
  </si>
  <si>
    <t>Marshall Machines Ltd</t>
  </si>
  <si>
    <t>OMEGA FINHOLD PRIVATE LTD.</t>
  </si>
  <si>
    <t>ALPANA MUNDRA</t>
  </si>
  <si>
    <t>SAINATH TRADING COMPANY PRIVATE LIMITED .</t>
  </si>
  <si>
    <t>VIDYA SAGAR SAH</t>
  </si>
  <si>
    <t>GLOBE FINCAP LTD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</si>
</sst>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2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99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46" fillId="2" borderId="35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9" fillId="56" borderId="35" xfId="0" applyFont="1" applyFill="1" applyBorder="1"/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0" fontId="46" fillId="0" borderId="35" xfId="6" applyBorder="1"/>
    <xf numFmtId="2" fontId="46" fillId="0" borderId="35" xfId="6" applyNumberFormat="1" applyBorder="1"/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23" borderId="0" xfId="0" applyFont="1" applyFill="1" applyAlignment="1">
      <alignment horizontal="center"/>
    </xf>
    <xf numFmtId="0" fontId="8" fillId="56" borderId="35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8" fillId="2" borderId="35" xfId="0" applyFont="1" applyFill="1" applyBorder="1" applyAlignment="1">
      <alignment horizontal="left"/>
    </xf>
    <xf numFmtId="0" fontId="8" fillId="56" borderId="35" xfId="0" applyFont="1" applyFill="1" applyBorder="1" applyAlignment="1">
      <alignment horizontal="left"/>
    </xf>
    <xf numFmtId="0" fontId="49" fillId="57" borderId="35" xfId="0" applyFont="1" applyFill="1" applyBorder="1"/>
    <xf numFmtId="0" fontId="49" fillId="43" borderId="35" xfId="0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8" fillId="2" borderId="35" xfId="0" applyFont="1" applyFill="1" applyBorder="1"/>
    <xf numFmtId="0" fontId="49" fillId="2" borderId="35" xfId="0" applyFont="1" applyFill="1" applyBorder="1" applyAlignment="1">
      <alignment horizontal="center" vertical="center"/>
    </xf>
    <xf numFmtId="2" fontId="49" fillId="2" borderId="36" xfId="0" applyNumberFormat="1" applyFont="1" applyFill="1" applyBorder="1" applyAlignment="1">
      <alignment horizontal="center" vertical="center"/>
    </xf>
    <xf numFmtId="2" fontId="49" fillId="2" borderId="35" xfId="0" applyNumberFormat="1" applyFont="1" applyFill="1" applyBorder="1" applyAlignment="1">
      <alignment horizontal="center" vertical="center"/>
    </xf>
    <xf numFmtId="169" fontId="49" fillId="2" borderId="35" xfId="0" applyNumberFormat="1" applyFont="1" applyFill="1" applyBorder="1" applyAlignment="1">
      <alignment horizontal="center" vertical="center"/>
    </xf>
    <xf numFmtId="43" fontId="49" fillId="2" borderId="35" xfId="160" applyFont="1" applyFill="1" applyBorder="1" applyAlignment="1">
      <alignment horizontal="center" vertical="center"/>
    </xf>
    <xf numFmtId="16" fontId="49" fillId="2" borderId="35" xfId="160" applyNumberFormat="1" applyFont="1" applyFill="1" applyBorder="1" applyAlignment="1">
      <alignment horizontal="center" vertical="center"/>
    </xf>
    <xf numFmtId="0" fontId="8" fillId="43" borderId="35" xfId="0" applyFont="1" applyFill="1" applyBorder="1"/>
    <xf numFmtId="2" fontId="49" fillId="43" borderId="36" xfId="0" applyNumberFormat="1" applyFont="1" applyFill="1" applyBorder="1" applyAlignment="1">
      <alignment horizontal="center" vertical="center"/>
    </xf>
    <xf numFmtId="0" fontId="8" fillId="56" borderId="35" xfId="0" applyFont="1" applyFill="1" applyBorder="1"/>
    <xf numFmtId="0" fontId="49" fillId="56" borderId="35" xfId="0" applyFont="1" applyFill="1" applyBorder="1" applyAlignment="1">
      <alignment horizontal="center" vertical="center"/>
    </xf>
    <xf numFmtId="2" fontId="49" fillId="56" borderId="36" xfId="0" applyNumberFormat="1" applyFont="1" applyFill="1" applyBorder="1" applyAlignment="1">
      <alignment horizontal="center" vertical="center"/>
    </xf>
    <xf numFmtId="2" fontId="49" fillId="56" borderId="35" xfId="0" applyNumberFormat="1" applyFont="1" applyFill="1" applyBorder="1" applyAlignment="1">
      <alignment horizontal="center" vertical="center"/>
    </xf>
    <xf numFmtId="164" fontId="8" fillId="56" borderId="35" xfId="0" applyNumberFormat="1" applyFont="1" applyFill="1" applyBorder="1" applyAlignment="1">
      <alignment horizontal="center" vertical="center"/>
    </xf>
    <xf numFmtId="165" fontId="8" fillId="56" borderId="35" xfId="0" applyNumberFormat="1" applyFont="1" applyFill="1" applyBorder="1" applyAlignment="1">
      <alignment horizontal="center" vertical="center"/>
    </xf>
    <xf numFmtId="169" fontId="49" fillId="56" borderId="35" xfId="0" applyNumberFormat="1" applyFont="1" applyFill="1" applyBorder="1" applyAlignment="1">
      <alignment horizontal="center" vertical="center"/>
    </xf>
    <xf numFmtId="43" fontId="49" fillId="56" borderId="35" xfId="160" applyFont="1" applyFill="1" applyBorder="1" applyAlignment="1">
      <alignment horizontal="center" vertical="center"/>
    </xf>
    <xf numFmtId="16" fontId="49" fillId="56" borderId="35" xfId="160" applyNumberFormat="1" applyFont="1" applyFill="1" applyBorder="1" applyAlignment="1">
      <alignment horizontal="center" vertical="center"/>
    </xf>
    <xf numFmtId="164" fontId="8" fillId="43" borderId="35" xfId="0" applyNumberFormat="1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164" fontId="8" fillId="2" borderId="35" xfId="0" applyNumberFormat="1" applyFont="1" applyFill="1" applyBorder="1" applyAlignment="1">
      <alignment horizontal="center" vertical="center"/>
    </xf>
    <xf numFmtId="165" fontId="8" fillId="2" borderId="35" xfId="0" applyNumberFormat="1" applyFont="1" applyFill="1" applyBorder="1" applyAlignment="1">
      <alignment horizontal="center" vertical="center"/>
    </xf>
    <xf numFmtId="10" fontId="49" fillId="56" borderId="35" xfId="51" applyNumberFormat="1" applyFont="1" applyFill="1" applyBorder="1" applyAlignment="1" applyProtection="1">
      <alignment horizontal="center" vertical="center" wrapText="1"/>
    </xf>
    <xf numFmtId="15" fontId="8" fillId="2" borderId="0" xfId="0" applyNumberFormat="1" applyFont="1" applyFill="1" applyBorder="1" applyAlignment="1">
      <alignment horizontal="center" vertical="center"/>
    </xf>
    <xf numFmtId="43" fontId="8" fillId="2" borderId="35" xfId="160" applyFont="1" applyFill="1" applyBorder="1" applyAlignment="1">
      <alignment horizontal="center" vertical="top"/>
    </xf>
    <xf numFmtId="0" fontId="8" fillId="2" borderId="35" xfId="0" applyFont="1" applyFill="1" applyBorder="1" applyAlignment="1">
      <alignment horizontal="center" vertical="top"/>
    </xf>
    <xf numFmtId="10" fontId="49" fillId="2" borderId="35" xfId="51" applyNumberFormat="1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>
      <alignment horizontal="center"/>
    </xf>
    <xf numFmtId="165" fontId="8" fillId="8" borderId="4" xfId="0" applyNumberFormat="1" applyFont="1" applyFill="1" applyBorder="1" applyAlignment="1">
      <alignment horizontal="center" vertical="center"/>
    </xf>
    <xf numFmtId="165" fontId="8" fillId="8" borderId="10" xfId="0" applyNumberFormat="1" applyFont="1" applyFill="1" applyBorder="1" applyAlignment="1">
      <alignment horizontal="center" vertical="center"/>
    </xf>
    <xf numFmtId="0" fontId="49" fillId="2" borderId="4" xfId="0" applyFont="1" applyFill="1" applyBorder="1"/>
    <xf numFmtId="0" fontId="8" fillId="2" borderId="35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2" fontId="8" fillId="2" borderId="35" xfId="0" applyNumberFormat="1" applyFont="1" applyFill="1" applyBorder="1" applyAlignment="1">
      <alignment horizontal="center" vertical="center" wrapText="1"/>
    </xf>
    <xf numFmtId="10" fontId="8" fillId="2" borderId="35" xfId="51" applyNumberFormat="1" applyFont="1" applyFill="1" applyBorder="1" applyAlignment="1" applyProtection="1">
      <alignment horizontal="center" vertical="center" wrapText="1"/>
    </xf>
    <xf numFmtId="0" fontId="8" fillId="8" borderId="35" xfId="0" applyFont="1" applyFill="1" applyBorder="1" applyAlignment="1">
      <alignment horizontal="center"/>
    </xf>
    <xf numFmtId="14" fontId="8" fillId="8" borderId="35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right"/>
    </xf>
    <xf numFmtId="1" fontId="8" fillId="56" borderId="35" xfId="0" applyNumberFormat="1" applyFont="1" applyFill="1" applyBorder="1" applyAlignment="1">
      <alignment horizontal="center" vertical="center"/>
    </xf>
    <xf numFmtId="1" fontId="8" fillId="2" borderId="35" xfId="0" applyNumberFormat="1" applyFont="1" applyFill="1" applyBorder="1" applyAlignment="1">
      <alignment horizontal="center" vertical="center"/>
    </xf>
    <xf numFmtId="0" fontId="46" fillId="0" borderId="0" xfId="139" applyBorder="1"/>
    <xf numFmtId="0" fontId="46" fillId="0" borderId="0" xfId="139" applyBorder="1" applyAlignment="1">
      <alignment horizontal="left"/>
    </xf>
    <xf numFmtId="15" fontId="0" fillId="0" borderId="0" xfId="0" applyNumberFormat="1" applyBorder="1"/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0" fillId="0" borderId="0" xfId="139" applyFont="1" applyBorder="1"/>
    <xf numFmtId="0" fontId="25" fillId="0" borderId="0" xfId="146" applyNumberFormat="1" applyBorder="1"/>
    <xf numFmtId="10" fontId="25" fillId="2" borderId="0" xfId="55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43" fontId="49" fillId="43" borderId="37" xfId="160" applyFont="1" applyFill="1" applyBorder="1" applyAlignment="1">
      <alignment horizontal="center" vertical="center"/>
    </xf>
    <xf numFmtId="16" fontId="49" fillId="43" borderId="37" xfId="160" applyNumberFormat="1" applyFont="1" applyFill="1" applyBorder="1" applyAlignment="1">
      <alignment horizontal="center" vertical="center"/>
    </xf>
    <xf numFmtId="0" fontId="8" fillId="43" borderId="37" xfId="0" applyFont="1" applyFill="1" applyBorder="1" applyAlignment="1">
      <alignment horizontal="center" vertical="center"/>
    </xf>
    <xf numFmtId="0" fontId="49" fillId="43" borderId="37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16" fontId="51" fillId="2" borderId="35" xfId="160" applyNumberFormat="1" applyFont="1" applyFill="1" applyBorder="1" applyAlignment="1">
      <alignment horizontal="center" vertical="center"/>
    </xf>
    <xf numFmtId="0" fontId="49" fillId="2" borderId="37" xfId="0" applyNumberFormat="1" applyFont="1" applyFill="1" applyBorder="1" applyAlignment="1">
      <alignment horizontal="center" vertical="center"/>
    </xf>
    <xf numFmtId="165" fontId="49" fillId="2" borderId="35" xfId="0" applyNumberFormat="1" applyFont="1" applyFill="1" applyBorder="1" applyAlignment="1">
      <alignment horizontal="center" vertical="center"/>
    </xf>
    <xf numFmtId="0" fontId="49" fillId="2" borderId="35" xfId="0" applyFont="1" applyFill="1" applyBorder="1" applyAlignment="1">
      <alignment horizontal="left"/>
    </xf>
    <xf numFmtId="15" fontId="8" fillId="2" borderId="35" xfId="0" applyNumberFormat="1" applyFont="1" applyFill="1" applyBorder="1" applyAlignment="1">
      <alignment horizontal="center" vertical="center"/>
    </xf>
    <xf numFmtId="0" fontId="8" fillId="57" borderId="35" xfId="0" applyNumberFormat="1" applyFont="1" applyFill="1" applyBorder="1" applyAlignment="1">
      <alignment horizontal="center" vertical="center"/>
    </xf>
    <xf numFmtId="164" fontId="8" fillId="57" borderId="35" xfId="0" applyNumberFormat="1" applyFont="1" applyFill="1" applyBorder="1" applyAlignment="1">
      <alignment horizontal="center" vertical="center"/>
    </xf>
    <xf numFmtId="15" fontId="8" fillId="57" borderId="35" xfId="0" applyNumberFormat="1" applyFont="1" applyFill="1" applyBorder="1" applyAlignment="1">
      <alignment horizontal="center" vertical="center"/>
    </xf>
    <xf numFmtId="43" fontId="8" fillId="57" borderId="35" xfId="160" applyFont="1" applyFill="1" applyBorder="1" applyAlignment="1">
      <alignment horizontal="center" vertical="top"/>
    </xf>
    <xf numFmtId="0" fontId="8" fillId="57" borderId="35" xfId="0" applyFont="1" applyFill="1" applyBorder="1" applyAlignment="1">
      <alignment horizontal="center" vertical="center"/>
    </xf>
    <xf numFmtId="0" fontId="8" fillId="57" borderId="35" xfId="0" applyFont="1" applyFill="1" applyBorder="1" applyAlignment="1">
      <alignment horizontal="center" vertical="top"/>
    </xf>
    <xf numFmtId="0" fontId="49" fillId="57" borderId="35" xfId="0" applyFont="1" applyFill="1" applyBorder="1" applyAlignment="1">
      <alignment horizontal="center" vertical="center"/>
    </xf>
    <xf numFmtId="2" fontId="49" fillId="57" borderId="35" xfId="0" applyNumberFormat="1" applyFont="1" applyFill="1" applyBorder="1" applyAlignment="1">
      <alignment horizontal="center" vertical="center"/>
    </xf>
    <xf numFmtId="10" fontId="49" fillId="57" borderId="35" xfId="51" applyNumberFormat="1" applyFont="1" applyFill="1" applyBorder="1" applyAlignment="1" applyProtection="1">
      <alignment horizontal="center" vertical="center" wrapText="1"/>
    </xf>
    <xf numFmtId="16" fontId="49" fillId="57" borderId="35" xfId="16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16" fontId="51" fillId="56" borderId="35" xfId="160" applyNumberFormat="1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8" fillId="56" borderId="35" xfId="0" applyNumberFormat="1" applyFont="1" applyFill="1" applyBorder="1" applyAlignment="1">
      <alignment horizontal="center" vertical="center"/>
    </xf>
    <xf numFmtId="15" fontId="8" fillId="56" borderId="35" xfId="0" applyNumberFormat="1" applyFont="1" applyFill="1" applyBorder="1" applyAlignment="1">
      <alignment horizontal="center" vertical="center"/>
    </xf>
    <xf numFmtId="43" fontId="8" fillId="56" borderId="35" xfId="160" applyFont="1" applyFill="1" applyBorder="1" applyAlignment="1">
      <alignment horizontal="center" vertical="top"/>
    </xf>
    <xf numFmtId="0" fontId="8" fillId="56" borderId="35" xfId="0" applyFont="1" applyFill="1" applyBorder="1" applyAlignment="1">
      <alignment horizontal="center" vertical="top"/>
    </xf>
    <xf numFmtId="1" fontId="8" fillId="43" borderId="35" xfId="0" applyNumberFormat="1" applyFont="1" applyFill="1" applyBorder="1" applyAlignment="1">
      <alignment horizontal="center" vertical="center"/>
    </xf>
    <xf numFmtId="165" fontId="8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2" fontId="49" fillId="43" borderId="35" xfId="0" applyNumberFormat="1" applyFont="1" applyFill="1" applyBorder="1" applyAlignment="1">
      <alignment horizontal="center" vertical="center"/>
    </xf>
    <xf numFmtId="10" fontId="49" fillId="43" borderId="35" xfId="51" applyNumberFormat="1" applyFont="1" applyFill="1" applyBorder="1" applyAlignment="1" applyProtection="1">
      <alignment horizontal="center" vertical="center" wrapText="1"/>
    </xf>
    <xf numFmtId="16" fontId="51" fillId="43" borderId="35" xfId="160" applyNumberFormat="1" applyFont="1" applyFill="1" applyBorder="1" applyAlignment="1">
      <alignment horizontal="center" vertical="center"/>
    </xf>
    <xf numFmtId="0" fontId="8" fillId="56" borderId="0" xfId="0" applyFont="1" applyFill="1" applyBorder="1" applyAlignment="1">
      <alignment horizontal="center"/>
    </xf>
    <xf numFmtId="0" fontId="8" fillId="56" borderId="37" xfId="0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0" fontId="49" fillId="43" borderId="36" xfId="0" applyFont="1" applyFill="1" applyBorder="1" applyAlignment="1">
      <alignment horizontal="center" vertical="center"/>
    </xf>
    <xf numFmtId="169" fontId="49" fillId="43" borderId="35" xfId="0" applyNumberFormat="1" applyFont="1" applyFill="1" applyBorder="1" applyAlignment="1">
      <alignment horizontal="center" vertical="center"/>
    </xf>
    <xf numFmtId="43" fontId="49" fillId="43" borderId="35" xfId="160" applyFont="1" applyFill="1" applyBorder="1" applyAlignment="1">
      <alignment horizontal="center" vertical="center"/>
    </xf>
    <xf numFmtId="16" fontId="49" fillId="43" borderId="35" xfId="160" applyNumberFormat="1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0" fontId="4" fillId="5" borderId="35" xfId="9" applyFont="1" applyFill="1" applyBorder="1" applyAlignment="1">
      <alignment horizontal="center" vertical="center" wrapText="1"/>
    </xf>
    <xf numFmtId="0" fontId="46" fillId="43" borderId="35" xfId="0" applyNumberFormat="1" applyFont="1" applyFill="1" applyBorder="1" applyAlignment="1">
      <alignment horizontal="center" vertical="center"/>
    </xf>
    <xf numFmtId="164" fontId="8" fillId="43" borderId="37" xfId="0" applyNumberFormat="1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43" fontId="49" fillId="56" borderId="36" xfId="160" applyFont="1" applyFill="1" applyBorder="1" applyAlignment="1">
      <alignment horizontal="center" vertical="center"/>
    </xf>
    <xf numFmtId="43" fontId="49" fillId="56" borderId="37" xfId="160" applyFont="1" applyFill="1" applyBorder="1" applyAlignment="1">
      <alignment horizontal="center" vertical="center"/>
    </xf>
    <xf numFmtId="16" fontId="49" fillId="56" borderId="36" xfId="160" applyNumberFormat="1" applyFont="1" applyFill="1" applyBorder="1" applyAlignment="1">
      <alignment horizontal="center" vertical="center"/>
    </xf>
    <xf numFmtId="16" fontId="49" fillId="56" borderId="37" xfId="160" applyNumberFormat="1" applyFont="1" applyFill="1" applyBorder="1" applyAlignment="1">
      <alignment horizontal="center" vertical="center"/>
    </xf>
    <xf numFmtId="0" fontId="8" fillId="56" borderId="36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6" xfId="0" applyNumberFormat="1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43" fontId="49" fillId="2" borderId="36" xfId="16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6" xfId="16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179</xdr:row>
      <xdr:rowOff>560</xdr:rowOff>
    </xdr:from>
    <xdr:to>
      <xdr:col>11</xdr:col>
      <xdr:colOff>133350</xdr:colOff>
      <xdr:row>193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178</xdr:row>
      <xdr:rowOff>135030</xdr:rowOff>
    </xdr:from>
    <xdr:to>
      <xdr:col>4</xdr:col>
      <xdr:colOff>311524</xdr:colOff>
      <xdr:row>183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4" sqref="C24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44390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59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9"/>
  <sheetViews>
    <sheetView zoomScale="85" zoomScaleNormal="85" workbookViewId="0">
      <pane ySplit="10" topLeftCell="A11" activePane="bottomLeft" state="frozen"/>
      <selection pane="bottomLeft" activeCell="E20" sqref="E20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44390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68" t="s">
        <v>16</v>
      </c>
      <c r="B9" s="570" t="s">
        <v>17</v>
      </c>
      <c r="C9" s="570" t="s">
        <v>18</v>
      </c>
      <c r="D9" s="570" t="s">
        <v>805</v>
      </c>
      <c r="E9" s="251" t="s">
        <v>19</v>
      </c>
      <c r="F9" s="251" t="s">
        <v>20</v>
      </c>
      <c r="G9" s="565" t="s">
        <v>21</v>
      </c>
      <c r="H9" s="566"/>
      <c r="I9" s="567"/>
      <c r="J9" s="565" t="s">
        <v>22</v>
      </c>
      <c r="K9" s="566"/>
      <c r="L9" s="567"/>
      <c r="M9" s="251"/>
      <c r="N9" s="258"/>
      <c r="O9" s="258"/>
      <c r="P9" s="258"/>
    </row>
    <row r="10" spans="1:16" ht="59.25" customHeight="1">
      <c r="A10" s="569"/>
      <c r="B10" s="571" t="s">
        <v>17</v>
      </c>
      <c r="C10" s="571"/>
      <c r="D10" s="571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2" t="s">
        <v>34</v>
      </c>
      <c r="C11" s="415" t="s">
        <v>35</v>
      </c>
      <c r="D11" s="416">
        <v>44406</v>
      </c>
      <c r="E11" s="275">
        <v>35311.550000000003</v>
      </c>
      <c r="F11" s="275">
        <v>35344.316666666666</v>
      </c>
      <c r="G11" s="287">
        <v>35119.283333333333</v>
      </c>
      <c r="H11" s="287">
        <v>34927.01666666667</v>
      </c>
      <c r="I11" s="287">
        <v>34701.983333333337</v>
      </c>
      <c r="J11" s="287">
        <v>35536.583333333328</v>
      </c>
      <c r="K11" s="287">
        <v>35761.616666666654</v>
      </c>
      <c r="L11" s="287">
        <v>35953.883333333324</v>
      </c>
      <c r="M11" s="274">
        <v>35569.35</v>
      </c>
      <c r="N11" s="274">
        <v>35152.050000000003</v>
      </c>
      <c r="O11" s="413">
        <v>2245475</v>
      </c>
      <c r="P11" s="414">
        <v>-3.7839582429078608E-4</v>
      </c>
    </row>
    <row r="12" spans="1:16" ht="15">
      <c r="A12" s="254">
        <v>2</v>
      </c>
      <c r="B12" s="342" t="s">
        <v>34</v>
      </c>
      <c r="C12" s="415" t="s">
        <v>36</v>
      </c>
      <c r="D12" s="416">
        <v>44406</v>
      </c>
      <c r="E12" s="288">
        <v>15711.95</v>
      </c>
      <c r="F12" s="288">
        <v>15727.116666666667</v>
      </c>
      <c r="G12" s="289">
        <v>15642.333333333334</v>
      </c>
      <c r="H12" s="289">
        <v>15572.716666666667</v>
      </c>
      <c r="I12" s="289">
        <v>15487.933333333334</v>
      </c>
      <c r="J12" s="289">
        <v>15796.733333333334</v>
      </c>
      <c r="K12" s="289">
        <v>15881.516666666666</v>
      </c>
      <c r="L12" s="289">
        <v>15951.133333333333</v>
      </c>
      <c r="M12" s="276">
        <v>15811.9</v>
      </c>
      <c r="N12" s="276">
        <v>15657.5</v>
      </c>
      <c r="O12" s="291">
        <v>10037150</v>
      </c>
      <c r="P12" s="292">
        <v>-2.3072355998520568E-2</v>
      </c>
    </row>
    <row r="13" spans="1:16" ht="15">
      <c r="A13" s="254">
        <v>3</v>
      </c>
      <c r="B13" s="342" t="s">
        <v>34</v>
      </c>
      <c r="C13" s="415" t="s">
        <v>803</v>
      </c>
      <c r="D13" s="416">
        <v>44406</v>
      </c>
      <c r="E13" s="389">
        <v>16638.75</v>
      </c>
      <c r="F13" s="389">
        <v>16650.966666666667</v>
      </c>
      <c r="G13" s="390">
        <v>16562.933333333334</v>
      </c>
      <c r="H13" s="390">
        <v>16487.116666666669</v>
      </c>
      <c r="I13" s="390">
        <v>16399.083333333336</v>
      </c>
      <c r="J13" s="390">
        <v>16726.783333333333</v>
      </c>
      <c r="K13" s="390">
        <v>16814.816666666666</v>
      </c>
      <c r="L13" s="390">
        <v>16890.633333333331</v>
      </c>
      <c r="M13" s="391">
        <v>16739</v>
      </c>
      <c r="N13" s="391">
        <v>16575.150000000001</v>
      </c>
      <c r="O13" s="392">
        <v>11680</v>
      </c>
      <c r="P13" s="393">
        <v>3.1802120141342753E-2</v>
      </c>
    </row>
    <row r="14" spans="1:16" ht="15">
      <c r="A14" s="254">
        <v>4</v>
      </c>
      <c r="B14" s="357" t="s">
        <v>813</v>
      </c>
      <c r="C14" s="415" t="s">
        <v>717</v>
      </c>
      <c r="D14" s="416">
        <v>44406</v>
      </c>
      <c r="E14" s="288">
        <v>855.95</v>
      </c>
      <c r="F14" s="288">
        <v>856.65</v>
      </c>
      <c r="G14" s="289">
        <v>851.3</v>
      </c>
      <c r="H14" s="289">
        <v>846.65</v>
      </c>
      <c r="I14" s="289">
        <v>841.3</v>
      </c>
      <c r="J14" s="289">
        <v>861.3</v>
      </c>
      <c r="K14" s="289">
        <v>866.65000000000009</v>
      </c>
      <c r="L14" s="289">
        <v>871.3</v>
      </c>
      <c r="M14" s="276">
        <v>862</v>
      </c>
      <c r="N14" s="276">
        <v>852</v>
      </c>
      <c r="O14" s="291">
        <v>3943150</v>
      </c>
      <c r="P14" s="292">
        <v>1.2660991049989086E-2</v>
      </c>
    </row>
    <row r="15" spans="1:16" ht="15">
      <c r="A15" s="254">
        <v>5</v>
      </c>
      <c r="B15" s="357" t="s">
        <v>78</v>
      </c>
      <c r="C15" s="415" t="s">
        <v>224</v>
      </c>
      <c r="D15" s="416">
        <v>44406</v>
      </c>
      <c r="E15" s="288">
        <v>213.95</v>
      </c>
      <c r="F15" s="288">
        <v>214.48333333333332</v>
      </c>
      <c r="G15" s="289">
        <v>212.61666666666665</v>
      </c>
      <c r="H15" s="289">
        <v>211.28333333333333</v>
      </c>
      <c r="I15" s="289">
        <v>209.41666666666666</v>
      </c>
      <c r="J15" s="289">
        <v>215.81666666666663</v>
      </c>
      <c r="K15" s="289">
        <v>217.68333333333331</v>
      </c>
      <c r="L15" s="289">
        <v>219.01666666666662</v>
      </c>
      <c r="M15" s="276">
        <v>216.35</v>
      </c>
      <c r="N15" s="276">
        <v>213.15</v>
      </c>
      <c r="O15" s="291">
        <v>5912400</v>
      </c>
      <c r="P15" s="292">
        <v>-4.3782837127845885E-3</v>
      </c>
    </row>
    <row r="16" spans="1:16" ht="15">
      <c r="A16" s="254">
        <v>6</v>
      </c>
      <c r="B16" s="342" t="s">
        <v>37</v>
      </c>
      <c r="C16" s="415" t="s">
        <v>38</v>
      </c>
      <c r="D16" s="416">
        <v>44406</v>
      </c>
      <c r="E16" s="288">
        <v>2081.4499999999998</v>
      </c>
      <c r="F16" s="288">
        <v>2076.1833333333334</v>
      </c>
      <c r="G16" s="289">
        <v>2055.8166666666666</v>
      </c>
      <c r="H16" s="289">
        <v>2030.1833333333334</v>
      </c>
      <c r="I16" s="289">
        <v>2009.8166666666666</v>
      </c>
      <c r="J16" s="289">
        <v>2101.8166666666666</v>
      </c>
      <c r="K16" s="289">
        <v>2122.1833333333334</v>
      </c>
      <c r="L16" s="289">
        <v>2147.8166666666666</v>
      </c>
      <c r="M16" s="276">
        <v>2096.5500000000002</v>
      </c>
      <c r="N16" s="276">
        <v>2050.5500000000002</v>
      </c>
      <c r="O16" s="291">
        <v>3138000</v>
      </c>
      <c r="P16" s="292">
        <v>7.1172555043522781E-2</v>
      </c>
    </row>
    <row r="17" spans="1:16" ht="15">
      <c r="A17" s="254">
        <v>7</v>
      </c>
      <c r="B17" s="342" t="s">
        <v>39</v>
      </c>
      <c r="C17" s="415" t="s">
        <v>40</v>
      </c>
      <c r="D17" s="416">
        <v>44406</v>
      </c>
      <c r="E17" s="288">
        <v>1425.65</v>
      </c>
      <c r="F17" s="288">
        <v>1431.8500000000001</v>
      </c>
      <c r="G17" s="289">
        <v>1411.2500000000002</v>
      </c>
      <c r="H17" s="289">
        <v>1396.8500000000001</v>
      </c>
      <c r="I17" s="289">
        <v>1376.2500000000002</v>
      </c>
      <c r="J17" s="289">
        <v>1446.2500000000002</v>
      </c>
      <c r="K17" s="289">
        <v>1466.8500000000001</v>
      </c>
      <c r="L17" s="289">
        <v>1481.2500000000002</v>
      </c>
      <c r="M17" s="276">
        <v>1452.45</v>
      </c>
      <c r="N17" s="276">
        <v>1417.45</v>
      </c>
      <c r="O17" s="291">
        <v>16249000</v>
      </c>
      <c r="P17" s="292">
        <v>8.6281812538795775E-3</v>
      </c>
    </row>
    <row r="18" spans="1:16" ht="15">
      <c r="A18" s="254">
        <v>8</v>
      </c>
      <c r="B18" s="342" t="s">
        <v>39</v>
      </c>
      <c r="C18" s="415" t="s">
        <v>41</v>
      </c>
      <c r="D18" s="416">
        <v>44406</v>
      </c>
      <c r="E18" s="288">
        <v>719.85</v>
      </c>
      <c r="F18" s="288">
        <v>724.6</v>
      </c>
      <c r="G18" s="289">
        <v>711.5</v>
      </c>
      <c r="H18" s="289">
        <v>703.15</v>
      </c>
      <c r="I18" s="289">
        <v>690.05</v>
      </c>
      <c r="J18" s="289">
        <v>732.95</v>
      </c>
      <c r="K18" s="289">
        <v>746.05000000000018</v>
      </c>
      <c r="L18" s="289">
        <v>754.40000000000009</v>
      </c>
      <c r="M18" s="276">
        <v>737.7</v>
      </c>
      <c r="N18" s="276">
        <v>716.25</v>
      </c>
      <c r="O18" s="291">
        <v>85098750</v>
      </c>
      <c r="P18" s="292">
        <v>1.6681102714972671E-2</v>
      </c>
    </row>
    <row r="19" spans="1:16" ht="15">
      <c r="A19" s="254">
        <v>9</v>
      </c>
      <c r="B19" s="342" t="s">
        <v>51</v>
      </c>
      <c r="C19" s="415" t="s">
        <v>226</v>
      </c>
      <c r="D19" s="416">
        <v>44406</v>
      </c>
      <c r="E19" s="288">
        <v>3361.25</v>
      </c>
      <c r="F19" s="288">
        <v>3366.1833333333329</v>
      </c>
      <c r="G19" s="289">
        <v>3344.6666666666661</v>
      </c>
      <c r="H19" s="289">
        <v>3328.083333333333</v>
      </c>
      <c r="I19" s="289">
        <v>3306.5666666666662</v>
      </c>
      <c r="J19" s="289">
        <v>3382.766666666666</v>
      </c>
      <c r="K19" s="289">
        <v>3404.2833333333333</v>
      </c>
      <c r="L19" s="289">
        <v>3420.8666666666659</v>
      </c>
      <c r="M19" s="276">
        <v>3387.7</v>
      </c>
      <c r="N19" s="276">
        <v>3349.6</v>
      </c>
      <c r="O19" s="291">
        <v>515800</v>
      </c>
      <c r="P19" s="292">
        <v>-1.3766730401529637E-2</v>
      </c>
    </row>
    <row r="20" spans="1:16" ht="15">
      <c r="A20" s="254">
        <v>10</v>
      </c>
      <c r="B20" s="342" t="s">
        <v>43</v>
      </c>
      <c r="C20" s="415" t="s">
        <v>44</v>
      </c>
      <c r="D20" s="416">
        <v>44406</v>
      </c>
      <c r="E20" s="288">
        <v>735</v>
      </c>
      <c r="F20" s="288">
        <v>736.65</v>
      </c>
      <c r="G20" s="289">
        <v>731.34999999999991</v>
      </c>
      <c r="H20" s="289">
        <v>727.69999999999993</v>
      </c>
      <c r="I20" s="289">
        <v>722.39999999999986</v>
      </c>
      <c r="J20" s="289">
        <v>740.3</v>
      </c>
      <c r="K20" s="289">
        <v>745.59999999999991</v>
      </c>
      <c r="L20" s="289">
        <v>749.25</v>
      </c>
      <c r="M20" s="276">
        <v>741.95</v>
      </c>
      <c r="N20" s="276">
        <v>733</v>
      </c>
      <c r="O20" s="291">
        <v>10424000</v>
      </c>
      <c r="P20" s="292">
        <v>-3.1557808166778234E-3</v>
      </c>
    </row>
    <row r="21" spans="1:16" ht="15">
      <c r="A21" s="254">
        <v>11</v>
      </c>
      <c r="B21" s="342" t="s">
        <v>37</v>
      </c>
      <c r="C21" s="415" t="s">
        <v>45</v>
      </c>
      <c r="D21" s="416">
        <v>44406</v>
      </c>
      <c r="E21" s="288">
        <v>372.2</v>
      </c>
      <c r="F21" s="288">
        <v>370.98333333333335</v>
      </c>
      <c r="G21" s="289">
        <v>365.66666666666669</v>
      </c>
      <c r="H21" s="289">
        <v>359.13333333333333</v>
      </c>
      <c r="I21" s="289">
        <v>353.81666666666666</v>
      </c>
      <c r="J21" s="289">
        <v>377.51666666666671</v>
      </c>
      <c r="K21" s="289">
        <v>382.83333333333331</v>
      </c>
      <c r="L21" s="289">
        <v>389.36666666666673</v>
      </c>
      <c r="M21" s="276">
        <v>376.3</v>
      </c>
      <c r="N21" s="276">
        <v>364.45</v>
      </c>
      <c r="O21" s="291">
        <v>20505000</v>
      </c>
      <c r="P21" s="292">
        <v>7.299843014128729E-2</v>
      </c>
    </row>
    <row r="22" spans="1:16" ht="15">
      <c r="A22" s="254">
        <v>12</v>
      </c>
      <c r="B22" s="342" t="s">
        <v>51</v>
      </c>
      <c r="C22" s="415" t="s">
        <v>294</v>
      </c>
      <c r="D22" s="416">
        <v>44406</v>
      </c>
      <c r="E22" s="288">
        <v>964.85</v>
      </c>
      <c r="F22" s="288">
        <v>966.2833333333333</v>
      </c>
      <c r="G22" s="289">
        <v>957.56666666666661</v>
      </c>
      <c r="H22" s="289">
        <v>950.2833333333333</v>
      </c>
      <c r="I22" s="289">
        <v>941.56666666666661</v>
      </c>
      <c r="J22" s="289">
        <v>973.56666666666661</v>
      </c>
      <c r="K22" s="289">
        <v>982.2833333333333</v>
      </c>
      <c r="L22" s="289">
        <v>989.56666666666661</v>
      </c>
      <c r="M22" s="276">
        <v>975</v>
      </c>
      <c r="N22" s="276">
        <v>959</v>
      </c>
      <c r="O22" s="291">
        <v>1409650</v>
      </c>
      <c r="P22" s="292">
        <v>2.890405459654757E-2</v>
      </c>
    </row>
    <row r="23" spans="1:16" ht="15">
      <c r="A23" s="254">
        <v>13</v>
      </c>
      <c r="B23" s="342" t="s">
        <v>39</v>
      </c>
      <c r="C23" s="415" t="s">
        <v>46</v>
      </c>
      <c r="D23" s="416">
        <v>44406</v>
      </c>
      <c r="E23" s="288">
        <v>3764.2</v>
      </c>
      <c r="F23" s="288">
        <v>3766</v>
      </c>
      <c r="G23" s="289">
        <v>3733</v>
      </c>
      <c r="H23" s="289">
        <v>3701.8</v>
      </c>
      <c r="I23" s="289">
        <v>3668.8</v>
      </c>
      <c r="J23" s="289">
        <v>3797.2</v>
      </c>
      <c r="K23" s="289">
        <v>3830.2</v>
      </c>
      <c r="L23" s="289">
        <v>3861.3999999999996</v>
      </c>
      <c r="M23" s="276">
        <v>3799</v>
      </c>
      <c r="N23" s="276">
        <v>3734.8</v>
      </c>
      <c r="O23" s="291">
        <v>2021750</v>
      </c>
      <c r="P23" s="292">
        <v>2.6269035532994926E-2</v>
      </c>
    </row>
    <row r="24" spans="1:16" ht="15">
      <c r="A24" s="254">
        <v>14</v>
      </c>
      <c r="B24" s="342" t="s">
        <v>43</v>
      </c>
      <c r="C24" s="415" t="s">
        <v>47</v>
      </c>
      <c r="D24" s="416">
        <v>44406</v>
      </c>
      <c r="E24" s="288">
        <v>227.15</v>
      </c>
      <c r="F24" s="288">
        <v>227.93333333333331</v>
      </c>
      <c r="G24" s="289">
        <v>225.46666666666661</v>
      </c>
      <c r="H24" s="289">
        <v>223.7833333333333</v>
      </c>
      <c r="I24" s="289">
        <v>221.31666666666661</v>
      </c>
      <c r="J24" s="289">
        <v>229.61666666666662</v>
      </c>
      <c r="K24" s="289">
        <v>232.08333333333331</v>
      </c>
      <c r="L24" s="289">
        <v>233.76666666666662</v>
      </c>
      <c r="M24" s="276">
        <v>230.4</v>
      </c>
      <c r="N24" s="276">
        <v>226.25</v>
      </c>
      <c r="O24" s="291">
        <v>16687500</v>
      </c>
      <c r="P24" s="292">
        <v>1.1210422663232843E-2</v>
      </c>
    </row>
    <row r="25" spans="1:16" ht="15">
      <c r="A25" s="254">
        <v>15</v>
      </c>
      <c r="B25" s="342" t="s">
        <v>43</v>
      </c>
      <c r="C25" s="415" t="s">
        <v>48</v>
      </c>
      <c r="D25" s="416">
        <v>44406</v>
      </c>
      <c r="E25" s="288">
        <v>126.2</v>
      </c>
      <c r="F25" s="288">
        <v>126.16666666666667</v>
      </c>
      <c r="G25" s="289">
        <v>125.43333333333334</v>
      </c>
      <c r="H25" s="289">
        <v>124.66666666666667</v>
      </c>
      <c r="I25" s="289">
        <v>123.93333333333334</v>
      </c>
      <c r="J25" s="289">
        <v>126.93333333333334</v>
      </c>
      <c r="K25" s="289">
        <v>127.66666666666666</v>
      </c>
      <c r="L25" s="289">
        <v>128.43333333333334</v>
      </c>
      <c r="M25" s="276">
        <v>126.9</v>
      </c>
      <c r="N25" s="276">
        <v>125.4</v>
      </c>
      <c r="O25" s="291">
        <v>40158000</v>
      </c>
      <c r="P25" s="292">
        <v>-2.7144881718085687E-2</v>
      </c>
    </row>
    <row r="26" spans="1:16" ht="15">
      <c r="A26" s="254">
        <v>16</v>
      </c>
      <c r="B26" s="342" t="s">
        <v>49</v>
      </c>
      <c r="C26" s="415" t="s">
        <v>50</v>
      </c>
      <c r="D26" s="416">
        <v>44406</v>
      </c>
      <c r="E26" s="288">
        <v>3013</v>
      </c>
      <c r="F26" s="288">
        <v>3022.0499999999997</v>
      </c>
      <c r="G26" s="289">
        <v>2991.9499999999994</v>
      </c>
      <c r="H26" s="289">
        <v>2970.8999999999996</v>
      </c>
      <c r="I26" s="289">
        <v>2940.7999999999993</v>
      </c>
      <c r="J26" s="289">
        <v>3043.0999999999995</v>
      </c>
      <c r="K26" s="289">
        <v>3073.2</v>
      </c>
      <c r="L26" s="289">
        <v>3094.2499999999995</v>
      </c>
      <c r="M26" s="276">
        <v>3052.15</v>
      </c>
      <c r="N26" s="276">
        <v>3001</v>
      </c>
      <c r="O26" s="291">
        <v>3825900</v>
      </c>
      <c r="P26" s="292">
        <v>-1.8169220109323272E-2</v>
      </c>
    </row>
    <row r="27" spans="1:16" ht="15">
      <c r="A27" s="254">
        <v>17</v>
      </c>
      <c r="B27" s="342" t="s">
        <v>53</v>
      </c>
      <c r="C27" s="415" t="s">
        <v>222</v>
      </c>
      <c r="D27" s="416">
        <v>44406</v>
      </c>
      <c r="E27" s="288">
        <v>1192.2</v>
      </c>
      <c r="F27" s="288">
        <v>1194.0333333333335</v>
      </c>
      <c r="G27" s="289">
        <v>1179.166666666667</v>
      </c>
      <c r="H27" s="289">
        <v>1166.1333333333334</v>
      </c>
      <c r="I27" s="289">
        <v>1151.2666666666669</v>
      </c>
      <c r="J27" s="289">
        <v>1207.0666666666671</v>
      </c>
      <c r="K27" s="289">
        <v>1221.9333333333334</v>
      </c>
      <c r="L27" s="289">
        <v>1234.9666666666672</v>
      </c>
      <c r="M27" s="276">
        <v>1208.9000000000001</v>
      </c>
      <c r="N27" s="276">
        <v>1181</v>
      </c>
      <c r="O27" s="291">
        <v>3089000</v>
      </c>
      <c r="P27" s="292">
        <v>-4.0683229813664595E-2</v>
      </c>
    </row>
    <row r="28" spans="1:16" ht="15">
      <c r="A28" s="254">
        <v>18</v>
      </c>
      <c r="B28" s="342" t="s">
        <v>51</v>
      </c>
      <c r="C28" s="415" t="s">
        <v>52</v>
      </c>
      <c r="D28" s="416">
        <v>44406</v>
      </c>
      <c r="E28" s="288">
        <v>944.85</v>
      </c>
      <c r="F28" s="288">
        <v>948.44999999999993</v>
      </c>
      <c r="G28" s="289">
        <v>938.89999999999986</v>
      </c>
      <c r="H28" s="289">
        <v>932.94999999999993</v>
      </c>
      <c r="I28" s="289">
        <v>923.39999999999986</v>
      </c>
      <c r="J28" s="289">
        <v>954.39999999999986</v>
      </c>
      <c r="K28" s="289">
        <v>963.94999999999982</v>
      </c>
      <c r="L28" s="289">
        <v>969.89999999999986</v>
      </c>
      <c r="M28" s="276">
        <v>958</v>
      </c>
      <c r="N28" s="276">
        <v>942.5</v>
      </c>
      <c r="O28" s="291">
        <v>11030500</v>
      </c>
      <c r="P28" s="292">
        <v>1.6167664670658683E-2</v>
      </c>
    </row>
    <row r="29" spans="1:16" ht="15">
      <c r="A29" s="254">
        <v>19</v>
      </c>
      <c r="B29" s="342" t="s">
        <v>53</v>
      </c>
      <c r="C29" s="415" t="s">
        <v>54</v>
      </c>
      <c r="D29" s="416">
        <v>44406</v>
      </c>
      <c r="E29" s="288">
        <v>755.05</v>
      </c>
      <c r="F29" s="288">
        <v>755.19999999999993</v>
      </c>
      <c r="G29" s="289">
        <v>749.99999999999989</v>
      </c>
      <c r="H29" s="289">
        <v>744.94999999999993</v>
      </c>
      <c r="I29" s="289">
        <v>739.74999999999989</v>
      </c>
      <c r="J29" s="289">
        <v>760.24999999999989</v>
      </c>
      <c r="K29" s="289">
        <v>765.44999999999993</v>
      </c>
      <c r="L29" s="289">
        <v>770.49999999999989</v>
      </c>
      <c r="M29" s="276">
        <v>760.4</v>
      </c>
      <c r="N29" s="276">
        <v>750.15</v>
      </c>
      <c r="O29" s="291">
        <v>31604400</v>
      </c>
      <c r="P29" s="292">
        <v>-1.2448910720311972E-2</v>
      </c>
    </row>
    <row r="30" spans="1:16" ht="15">
      <c r="A30" s="254">
        <v>20</v>
      </c>
      <c r="B30" s="342" t="s">
        <v>43</v>
      </c>
      <c r="C30" s="415" t="s">
        <v>55</v>
      </c>
      <c r="D30" s="416">
        <v>44406</v>
      </c>
      <c r="E30" s="288">
        <v>3974</v>
      </c>
      <c r="F30" s="288">
        <v>3994.5</v>
      </c>
      <c r="G30" s="289">
        <v>3944.55</v>
      </c>
      <c r="H30" s="289">
        <v>3915.1000000000004</v>
      </c>
      <c r="I30" s="289">
        <v>3865.1500000000005</v>
      </c>
      <c r="J30" s="289">
        <v>4023.95</v>
      </c>
      <c r="K30" s="289">
        <v>4073.8999999999996</v>
      </c>
      <c r="L30" s="289">
        <v>4103.3499999999995</v>
      </c>
      <c r="M30" s="276">
        <v>4044.45</v>
      </c>
      <c r="N30" s="276">
        <v>3965.05</v>
      </c>
      <c r="O30" s="291">
        <v>1936000</v>
      </c>
      <c r="P30" s="292">
        <v>3.7589112119248216E-3</v>
      </c>
    </row>
    <row r="31" spans="1:16" ht="15">
      <c r="A31" s="254">
        <v>21</v>
      </c>
      <c r="B31" s="342" t="s">
        <v>56</v>
      </c>
      <c r="C31" s="415" t="s">
        <v>57</v>
      </c>
      <c r="D31" s="416">
        <v>44406</v>
      </c>
      <c r="E31" s="288">
        <v>12919.65</v>
      </c>
      <c r="F31" s="288">
        <v>12878.550000000001</v>
      </c>
      <c r="G31" s="289">
        <v>12802.100000000002</v>
      </c>
      <c r="H31" s="289">
        <v>12684.550000000001</v>
      </c>
      <c r="I31" s="289">
        <v>12608.100000000002</v>
      </c>
      <c r="J31" s="289">
        <v>12996.100000000002</v>
      </c>
      <c r="K31" s="289">
        <v>13072.550000000003</v>
      </c>
      <c r="L31" s="289">
        <v>13190.100000000002</v>
      </c>
      <c r="M31" s="276">
        <v>12955</v>
      </c>
      <c r="N31" s="276">
        <v>12761</v>
      </c>
      <c r="O31" s="291">
        <v>734175</v>
      </c>
      <c r="P31" s="292">
        <v>-6.5667652954089911E-2</v>
      </c>
    </row>
    <row r="32" spans="1:16" ht="15">
      <c r="A32" s="254">
        <v>22</v>
      </c>
      <c r="B32" s="342" t="s">
        <v>56</v>
      </c>
      <c r="C32" s="415" t="s">
        <v>58</v>
      </c>
      <c r="D32" s="416">
        <v>44406</v>
      </c>
      <c r="E32" s="288">
        <v>6177.5</v>
      </c>
      <c r="F32" s="288">
        <v>6175.916666666667</v>
      </c>
      <c r="G32" s="289">
        <v>6123.5833333333339</v>
      </c>
      <c r="H32" s="289">
        <v>6069.666666666667</v>
      </c>
      <c r="I32" s="289">
        <v>6017.3333333333339</v>
      </c>
      <c r="J32" s="289">
        <v>6229.8333333333339</v>
      </c>
      <c r="K32" s="289">
        <v>6282.1666666666679</v>
      </c>
      <c r="L32" s="289">
        <v>6336.0833333333339</v>
      </c>
      <c r="M32" s="276">
        <v>6228.25</v>
      </c>
      <c r="N32" s="276">
        <v>6122</v>
      </c>
      <c r="O32" s="291">
        <v>4262000</v>
      </c>
      <c r="P32" s="292">
        <v>1.0042361584264005E-2</v>
      </c>
    </row>
    <row r="33" spans="1:16" ht="15">
      <c r="A33" s="254">
        <v>23</v>
      </c>
      <c r="B33" s="342" t="s">
        <v>43</v>
      </c>
      <c r="C33" s="415" t="s">
        <v>59</v>
      </c>
      <c r="D33" s="416">
        <v>44406</v>
      </c>
      <c r="E33" s="288">
        <v>2309.6999999999998</v>
      </c>
      <c r="F33" s="288">
        <v>2313.0166666666664</v>
      </c>
      <c r="G33" s="289">
        <v>2297.333333333333</v>
      </c>
      <c r="H33" s="289">
        <v>2284.9666666666667</v>
      </c>
      <c r="I33" s="289">
        <v>2269.2833333333333</v>
      </c>
      <c r="J33" s="289">
        <v>2325.3833333333328</v>
      </c>
      <c r="K33" s="289">
        <v>2341.0666666666662</v>
      </c>
      <c r="L33" s="289">
        <v>2353.4333333333325</v>
      </c>
      <c r="M33" s="276">
        <v>2328.6999999999998</v>
      </c>
      <c r="N33" s="276">
        <v>2300.65</v>
      </c>
      <c r="O33" s="291">
        <v>1060400</v>
      </c>
      <c r="P33" s="292">
        <v>2.1579961464354529E-2</v>
      </c>
    </row>
    <row r="34" spans="1:16" ht="15">
      <c r="A34" s="254">
        <v>24</v>
      </c>
      <c r="B34" s="342" t="s">
        <v>53</v>
      </c>
      <c r="C34" s="415" t="s">
        <v>229</v>
      </c>
      <c r="D34" s="416">
        <v>44406</v>
      </c>
      <c r="E34" s="288">
        <v>315.45</v>
      </c>
      <c r="F34" s="288">
        <v>318.06666666666666</v>
      </c>
      <c r="G34" s="289">
        <v>311.13333333333333</v>
      </c>
      <c r="H34" s="289">
        <v>306.81666666666666</v>
      </c>
      <c r="I34" s="289">
        <v>299.88333333333333</v>
      </c>
      <c r="J34" s="289">
        <v>322.38333333333333</v>
      </c>
      <c r="K34" s="289">
        <v>329.31666666666661</v>
      </c>
      <c r="L34" s="289">
        <v>333.63333333333333</v>
      </c>
      <c r="M34" s="276">
        <v>325</v>
      </c>
      <c r="N34" s="276">
        <v>313.75</v>
      </c>
      <c r="O34" s="291">
        <v>18545400</v>
      </c>
      <c r="P34" s="292">
        <v>3.4957307885484679E-2</v>
      </c>
    </row>
    <row r="35" spans="1:16" ht="15">
      <c r="A35" s="254">
        <v>25</v>
      </c>
      <c r="B35" s="342" t="s">
        <v>53</v>
      </c>
      <c r="C35" s="415" t="s">
        <v>60</v>
      </c>
      <c r="D35" s="416">
        <v>44406</v>
      </c>
      <c r="E35" s="288">
        <v>83.65</v>
      </c>
      <c r="F35" s="288">
        <v>83.916666666666671</v>
      </c>
      <c r="G35" s="289">
        <v>82.88333333333334</v>
      </c>
      <c r="H35" s="289">
        <v>82.116666666666674</v>
      </c>
      <c r="I35" s="289">
        <v>81.083333333333343</v>
      </c>
      <c r="J35" s="289">
        <v>84.683333333333337</v>
      </c>
      <c r="K35" s="289">
        <v>85.716666666666669</v>
      </c>
      <c r="L35" s="289">
        <v>86.483333333333334</v>
      </c>
      <c r="M35" s="276">
        <v>84.95</v>
      </c>
      <c r="N35" s="276">
        <v>83.15</v>
      </c>
      <c r="O35" s="291">
        <v>169299000</v>
      </c>
      <c r="P35" s="292">
        <v>7.3094326487991648E-3</v>
      </c>
    </row>
    <row r="36" spans="1:16" ht="15">
      <c r="A36" s="254">
        <v>26</v>
      </c>
      <c r="B36" s="342" t="s">
        <v>49</v>
      </c>
      <c r="C36" s="415" t="s">
        <v>62</v>
      </c>
      <c r="D36" s="416">
        <v>44406</v>
      </c>
      <c r="E36" s="288">
        <v>1574.8</v>
      </c>
      <c r="F36" s="288">
        <v>1576.8</v>
      </c>
      <c r="G36" s="289">
        <v>1565.8999999999999</v>
      </c>
      <c r="H36" s="289">
        <v>1557</v>
      </c>
      <c r="I36" s="289">
        <v>1546.1</v>
      </c>
      <c r="J36" s="289">
        <v>1585.6999999999998</v>
      </c>
      <c r="K36" s="289">
        <v>1596.6</v>
      </c>
      <c r="L36" s="289">
        <v>1605.4999999999998</v>
      </c>
      <c r="M36" s="276">
        <v>1587.7</v>
      </c>
      <c r="N36" s="276">
        <v>1567.9</v>
      </c>
      <c r="O36" s="291">
        <v>1684100</v>
      </c>
      <c r="P36" s="292">
        <v>7.0255155540020972E-2</v>
      </c>
    </row>
    <row r="37" spans="1:16" ht="15">
      <c r="A37" s="254">
        <v>27</v>
      </c>
      <c r="B37" s="342" t="s">
        <v>63</v>
      </c>
      <c r="C37" s="415" t="s">
        <v>64</v>
      </c>
      <c r="D37" s="416">
        <v>44406</v>
      </c>
      <c r="E37" s="288">
        <v>184.1</v>
      </c>
      <c r="F37" s="288">
        <v>183.81666666666669</v>
      </c>
      <c r="G37" s="289">
        <v>182.38333333333338</v>
      </c>
      <c r="H37" s="289">
        <v>180.66666666666669</v>
      </c>
      <c r="I37" s="289">
        <v>179.23333333333338</v>
      </c>
      <c r="J37" s="289">
        <v>185.53333333333339</v>
      </c>
      <c r="K37" s="289">
        <v>186.96666666666673</v>
      </c>
      <c r="L37" s="289">
        <v>188.68333333333339</v>
      </c>
      <c r="M37" s="276">
        <v>185.25</v>
      </c>
      <c r="N37" s="276">
        <v>182.1</v>
      </c>
      <c r="O37" s="291">
        <v>24293400</v>
      </c>
      <c r="P37" s="292">
        <v>-2.5605852766346592E-2</v>
      </c>
    </row>
    <row r="38" spans="1:16" ht="15">
      <c r="A38" s="254">
        <v>28</v>
      </c>
      <c r="B38" s="342" t="s">
        <v>49</v>
      </c>
      <c r="C38" s="415" t="s">
        <v>65</v>
      </c>
      <c r="D38" s="416">
        <v>44406</v>
      </c>
      <c r="E38" s="288">
        <v>843.8</v>
      </c>
      <c r="F38" s="288">
        <v>845.44999999999993</v>
      </c>
      <c r="G38" s="289">
        <v>839.64999999999986</v>
      </c>
      <c r="H38" s="289">
        <v>835.49999999999989</v>
      </c>
      <c r="I38" s="289">
        <v>829.69999999999982</v>
      </c>
      <c r="J38" s="289">
        <v>849.59999999999991</v>
      </c>
      <c r="K38" s="289">
        <v>855.39999999999986</v>
      </c>
      <c r="L38" s="289">
        <v>859.55</v>
      </c>
      <c r="M38" s="276">
        <v>851.25</v>
      </c>
      <c r="N38" s="276">
        <v>841.3</v>
      </c>
      <c r="O38" s="291">
        <v>3128400</v>
      </c>
      <c r="P38" s="292">
        <v>-1.3869625520110958E-2</v>
      </c>
    </row>
    <row r="39" spans="1:16" ht="15">
      <c r="A39" s="254">
        <v>29</v>
      </c>
      <c r="B39" s="342" t="s">
        <v>43</v>
      </c>
      <c r="C39" s="415" t="s">
        <v>66</v>
      </c>
      <c r="D39" s="416">
        <v>44406</v>
      </c>
      <c r="E39" s="288">
        <v>806.65</v>
      </c>
      <c r="F39" s="288">
        <v>809.15</v>
      </c>
      <c r="G39" s="289">
        <v>800.9</v>
      </c>
      <c r="H39" s="289">
        <v>795.15</v>
      </c>
      <c r="I39" s="289">
        <v>786.9</v>
      </c>
      <c r="J39" s="289">
        <v>814.9</v>
      </c>
      <c r="K39" s="289">
        <v>823.15</v>
      </c>
      <c r="L39" s="289">
        <v>828.9</v>
      </c>
      <c r="M39" s="276">
        <v>817.4</v>
      </c>
      <c r="N39" s="276">
        <v>803.4</v>
      </c>
      <c r="O39" s="291">
        <v>5736000</v>
      </c>
      <c r="P39" s="292">
        <v>-1.2651691195455719E-2</v>
      </c>
    </row>
    <row r="40" spans="1:16" ht="15">
      <c r="A40" s="254">
        <v>30</v>
      </c>
      <c r="B40" s="342" t="s">
        <v>67</v>
      </c>
      <c r="C40" s="415" t="s">
        <v>68</v>
      </c>
      <c r="D40" s="416">
        <v>44406</v>
      </c>
      <c r="E40" s="288">
        <v>532.1</v>
      </c>
      <c r="F40" s="288">
        <v>534.35</v>
      </c>
      <c r="G40" s="289">
        <v>528.80000000000007</v>
      </c>
      <c r="H40" s="289">
        <v>525.5</v>
      </c>
      <c r="I40" s="289">
        <v>519.95000000000005</v>
      </c>
      <c r="J40" s="289">
        <v>537.65000000000009</v>
      </c>
      <c r="K40" s="289">
        <v>543.20000000000005</v>
      </c>
      <c r="L40" s="289">
        <v>546.50000000000011</v>
      </c>
      <c r="M40" s="276">
        <v>539.9</v>
      </c>
      <c r="N40" s="276">
        <v>531.04999999999995</v>
      </c>
      <c r="O40" s="291">
        <v>111006321</v>
      </c>
      <c r="P40" s="292">
        <v>2.040087116313891E-2</v>
      </c>
    </row>
    <row r="41" spans="1:16" ht="15">
      <c r="A41" s="254">
        <v>31</v>
      </c>
      <c r="B41" s="342" t="s">
        <v>63</v>
      </c>
      <c r="C41" s="415" t="s">
        <v>69</v>
      </c>
      <c r="D41" s="416">
        <v>44406</v>
      </c>
      <c r="E41" s="288">
        <v>66.75</v>
      </c>
      <c r="F41" s="288">
        <v>67.083333333333329</v>
      </c>
      <c r="G41" s="289">
        <v>65.566666666666663</v>
      </c>
      <c r="H41" s="289">
        <v>64.38333333333334</v>
      </c>
      <c r="I41" s="289">
        <v>62.866666666666674</v>
      </c>
      <c r="J41" s="289">
        <v>68.266666666666652</v>
      </c>
      <c r="K41" s="289">
        <v>69.783333333333331</v>
      </c>
      <c r="L41" s="289">
        <v>70.96666666666664</v>
      </c>
      <c r="M41" s="276">
        <v>68.599999999999994</v>
      </c>
      <c r="N41" s="276">
        <v>65.900000000000006</v>
      </c>
      <c r="O41" s="291">
        <v>113998500</v>
      </c>
      <c r="P41" s="292">
        <v>-1.1652253072371416E-2</v>
      </c>
    </row>
    <row r="42" spans="1:16" ht="15">
      <c r="A42" s="254">
        <v>32</v>
      </c>
      <c r="B42" s="342" t="s">
        <v>51</v>
      </c>
      <c r="C42" s="415" t="s">
        <v>70</v>
      </c>
      <c r="D42" s="416">
        <v>44406</v>
      </c>
      <c r="E42" s="288">
        <v>389.2</v>
      </c>
      <c r="F42" s="288">
        <v>389.60000000000008</v>
      </c>
      <c r="G42" s="289">
        <v>387.20000000000016</v>
      </c>
      <c r="H42" s="289">
        <v>385.2000000000001</v>
      </c>
      <c r="I42" s="289">
        <v>382.80000000000018</v>
      </c>
      <c r="J42" s="289">
        <v>391.60000000000014</v>
      </c>
      <c r="K42" s="289">
        <v>394.00000000000011</v>
      </c>
      <c r="L42" s="289">
        <v>396.00000000000011</v>
      </c>
      <c r="M42" s="276">
        <v>392</v>
      </c>
      <c r="N42" s="276">
        <v>387.6</v>
      </c>
      <c r="O42" s="291">
        <v>17061400</v>
      </c>
      <c r="P42" s="292">
        <v>2.0638414969730325E-2</v>
      </c>
    </row>
    <row r="43" spans="1:16" ht="15">
      <c r="A43" s="254">
        <v>33</v>
      </c>
      <c r="B43" s="342" t="s">
        <v>43</v>
      </c>
      <c r="C43" s="415" t="s">
        <v>71</v>
      </c>
      <c r="D43" s="416">
        <v>44406</v>
      </c>
      <c r="E43" s="288">
        <v>15281.85</v>
      </c>
      <c r="F43" s="288">
        <v>15359.516666666668</v>
      </c>
      <c r="G43" s="289">
        <v>15161.033333333336</v>
      </c>
      <c r="H43" s="289">
        <v>15040.216666666669</v>
      </c>
      <c r="I43" s="289">
        <v>14841.733333333337</v>
      </c>
      <c r="J43" s="289">
        <v>15480.333333333336</v>
      </c>
      <c r="K43" s="289">
        <v>15678.816666666669</v>
      </c>
      <c r="L43" s="289">
        <v>15799.633333333335</v>
      </c>
      <c r="M43" s="276">
        <v>15558</v>
      </c>
      <c r="N43" s="276">
        <v>15238.7</v>
      </c>
      <c r="O43" s="291">
        <v>143300</v>
      </c>
      <c r="P43" s="292">
        <v>-9.3328724507431727E-3</v>
      </c>
    </row>
    <row r="44" spans="1:16" ht="15">
      <c r="A44" s="254">
        <v>34</v>
      </c>
      <c r="B44" s="342" t="s">
        <v>72</v>
      </c>
      <c r="C44" s="415" t="s">
        <v>73</v>
      </c>
      <c r="D44" s="416">
        <v>44406</v>
      </c>
      <c r="E44" s="288">
        <v>451.7</v>
      </c>
      <c r="F44" s="288">
        <v>453.98333333333335</v>
      </c>
      <c r="G44" s="289">
        <v>447.9666666666667</v>
      </c>
      <c r="H44" s="289">
        <v>444.23333333333335</v>
      </c>
      <c r="I44" s="289">
        <v>438.2166666666667</v>
      </c>
      <c r="J44" s="289">
        <v>457.7166666666667</v>
      </c>
      <c r="K44" s="289">
        <v>463.73333333333335</v>
      </c>
      <c r="L44" s="289">
        <v>467.4666666666667</v>
      </c>
      <c r="M44" s="276">
        <v>460</v>
      </c>
      <c r="N44" s="276">
        <v>450.25</v>
      </c>
      <c r="O44" s="291">
        <v>35767800</v>
      </c>
      <c r="P44" s="292">
        <v>6.4323338735818476E-3</v>
      </c>
    </row>
    <row r="45" spans="1:16" ht="15">
      <c r="A45" s="254">
        <v>35</v>
      </c>
      <c r="B45" s="342" t="s">
        <v>49</v>
      </c>
      <c r="C45" s="415" t="s">
        <v>74</v>
      </c>
      <c r="D45" s="416">
        <v>44406</v>
      </c>
      <c r="E45" s="288">
        <v>3487.1</v>
      </c>
      <c r="F45" s="288">
        <v>3494.1</v>
      </c>
      <c r="G45" s="289">
        <v>3474.0499999999997</v>
      </c>
      <c r="H45" s="289">
        <v>3461</v>
      </c>
      <c r="I45" s="289">
        <v>3440.95</v>
      </c>
      <c r="J45" s="289">
        <v>3507.1499999999996</v>
      </c>
      <c r="K45" s="289">
        <v>3527.2</v>
      </c>
      <c r="L45" s="289">
        <v>3540.2499999999995</v>
      </c>
      <c r="M45" s="276">
        <v>3514.15</v>
      </c>
      <c r="N45" s="276">
        <v>3481.05</v>
      </c>
      <c r="O45" s="291">
        <v>2409400</v>
      </c>
      <c r="P45" s="292">
        <v>9.9765258215962441E-3</v>
      </c>
    </row>
    <row r="46" spans="1:16" ht="15">
      <c r="A46" s="254">
        <v>36</v>
      </c>
      <c r="B46" s="342" t="s">
        <v>51</v>
      </c>
      <c r="C46" s="415" t="s">
        <v>75</v>
      </c>
      <c r="D46" s="416">
        <v>44406</v>
      </c>
      <c r="E46" s="288">
        <v>642.45000000000005</v>
      </c>
      <c r="F46" s="288">
        <v>641.80000000000007</v>
      </c>
      <c r="G46" s="289">
        <v>637.60000000000014</v>
      </c>
      <c r="H46" s="289">
        <v>632.75000000000011</v>
      </c>
      <c r="I46" s="289">
        <v>628.55000000000018</v>
      </c>
      <c r="J46" s="289">
        <v>646.65000000000009</v>
      </c>
      <c r="K46" s="289">
        <v>650.85000000000014</v>
      </c>
      <c r="L46" s="289">
        <v>655.7</v>
      </c>
      <c r="M46" s="276">
        <v>646</v>
      </c>
      <c r="N46" s="276">
        <v>636.95000000000005</v>
      </c>
      <c r="O46" s="291">
        <v>25293400</v>
      </c>
      <c r="P46" s="292">
        <v>1.3063926145270859E-3</v>
      </c>
    </row>
    <row r="47" spans="1:16" ht="15">
      <c r="A47" s="254">
        <v>37</v>
      </c>
      <c r="B47" s="342" t="s">
        <v>53</v>
      </c>
      <c r="C47" s="415" t="s">
        <v>76</v>
      </c>
      <c r="D47" s="416">
        <v>44406</v>
      </c>
      <c r="E47" s="288">
        <v>152.05000000000001</v>
      </c>
      <c r="F47" s="288">
        <v>152.63333333333333</v>
      </c>
      <c r="G47" s="289">
        <v>150.66666666666666</v>
      </c>
      <c r="H47" s="289">
        <v>149.28333333333333</v>
      </c>
      <c r="I47" s="289">
        <v>147.31666666666666</v>
      </c>
      <c r="J47" s="289">
        <v>154.01666666666665</v>
      </c>
      <c r="K47" s="289">
        <v>155.98333333333335</v>
      </c>
      <c r="L47" s="289">
        <v>157.36666666666665</v>
      </c>
      <c r="M47" s="276">
        <v>154.6</v>
      </c>
      <c r="N47" s="276">
        <v>151.25</v>
      </c>
      <c r="O47" s="291">
        <v>58093200</v>
      </c>
      <c r="P47" s="292">
        <v>-8.3878698497557372E-3</v>
      </c>
    </row>
    <row r="48" spans="1:16" ht="15">
      <c r="A48" s="254">
        <v>38</v>
      </c>
      <c r="B48" s="342" t="s">
        <v>56</v>
      </c>
      <c r="C48" s="415" t="s">
        <v>81</v>
      </c>
      <c r="D48" s="416">
        <v>44406</v>
      </c>
      <c r="E48" s="288">
        <v>518.29999999999995</v>
      </c>
      <c r="F48" s="288">
        <v>520.38333333333333</v>
      </c>
      <c r="G48" s="289">
        <v>514.26666666666665</v>
      </c>
      <c r="H48" s="289">
        <v>510.23333333333335</v>
      </c>
      <c r="I48" s="289">
        <v>504.11666666666667</v>
      </c>
      <c r="J48" s="289">
        <v>524.41666666666663</v>
      </c>
      <c r="K48" s="289">
        <v>530.53333333333319</v>
      </c>
      <c r="L48" s="289">
        <v>534.56666666666661</v>
      </c>
      <c r="M48" s="276">
        <v>526.5</v>
      </c>
      <c r="N48" s="276">
        <v>516.35</v>
      </c>
      <c r="O48" s="291">
        <v>9710000</v>
      </c>
      <c r="P48" s="292">
        <v>6.4408089656060798E-4</v>
      </c>
    </row>
    <row r="49" spans="1:16" ht="15">
      <c r="A49" s="254">
        <v>39</v>
      </c>
      <c r="B49" s="357" t="s">
        <v>51</v>
      </c>
      <c r="C49" s="415" t="s">
        <v>82</v>
      </c>
      <c r="D49" s="416">
        <v>44406</v>
      </c>
      <c r="E49" s="288">
        <v>963.5</v>
      </c>
      <c r="F49" s="288">
        <v>964.4</v>
      </c>
      <c r="G49" s="289">
        <v>958.09999999999991</v>
      </c>
      <c r="H49" s="289">
        <v>952.69999999999993</v>
      </c>
      <c r="I49" s="289">
        <v>946.39999999999986</v>
      </c>
      <c r="J49" s="289">
        <v>969.8</v>
      </c>
      <c r="K49" s="289">
        <v>976.09999999999991</v>
      </c>
      <c r="L49" s="289">
        <v>981.5</v>
      </c>
      <c r="M49" s="276">
        <v>970.7</v>
      </c>
      <c r="N49" s="276">
        <v>959</v>
      </c>
      <c r="O49" s="291">
        <v>9815650</v>
      </c>
      <c r="P49" s="292">
        <v>-5.7936664691553095E-3</v>
      </c>
    </row>
    <row r="50" spans="1:16" ht="15">
      <c r="A50" s="254">
        <v>40</v>
      </c>
      <c r="B50" s="342" t="s">
        <v>39</v>
      </c>
      <c r="C50" s="415" t="s">
        <v>83</v>
      </c>
      <c r="D50" s="416">
        <v>44406</v>
      </c>
      <c r="E50" s="288">
        <v>146.75</v>
      </c>
      <c r="F50" s="288">
        <v>147.05000000000001</v>
      </c>
      <c r="G50" s="289">
        <v>146.00000000000003</v>
      </c>
      <c r="H50" s="289">
        <v>145.25000000000003</v>
      </c>
      <c r="I50" s="289">
        <v>144.20000000000005</v>
      </c>
      <c r="J50" s="289">
        <v>147.80000000000001</v>
      </c>
      <c r="K50" s="289">
        <v>148.84999999999997</v>
      </c>
      <c r="L50" s="289">
        <v>149.6</v>
      </c>
      <c r="M50" s="276">
        <v>148.1</v>
      </c>
      <c r="N50" s="276">
        <v>146.30000000000001</v>
      </c>
      <c r="O50" s="291">
        <v>61937400</v>
      </c>
      <c r="P50" s="292">
        <v>9.1008621869440257E-3</v>
      </c>
    </row>
    <row r="51" spans="1:16" ht="15">
      <c r="A51" s="254">
        <v>41</v>
      </c>
      <c r="B51" s="342" t="s">
        <v>106</v>
      </c>
      <c r="C51" s="415" t="s">
        <v>798</v>
      </c>
      <c r="D51" s="416">
        <v>44406</v>
      </c>
      <c r="E51" s="288">
        <v>4357.3500000000004</v>
      </c>
      <c r="F51" s="288">
        <v>4343.166666666667</v>
      </c>
      <c r="G51" s="289">
        <v>4298.3333333333339</v>
      </c>
      <c r="H51" s="289">
        <v>4239.3166666666666</v>
      </c>
      <c r="I51" s="289">
        <v>4194.4833333333336</v>
      </c>
      <c r="J51" s="289">
        <v>4402.1833333333343</v>
      </c>
      <c r="K51" s="289">
        <v>4447.0166666666682</v>
      </c>
      <c r="L51" s="289">
        <v>4506.0333333333347</v>
      </c>
      <c r="M51" s="276">
        <v>4388</v>
      </c>
      <c r="N51" s="276">
        <v>4284.1499999999996</v>
      </c>
      <c r="O51" s="291">
        <v>525800</v>
      </c>
      <c r="P51" s="292">
        <v>-4.4347509996364956E-2</v>
      </c>
    </row>
    <row r="52" spans="1:16" ht="15">
      <c r="A52" s="254">
        <v>42</v>
      </c>
      <c r="B52" s="342" t="s">
        <v>49</v>
      </c>
      <c r="C52" s="415" t="s">
        <v>84</v>
      </c>
      <c r="D52" s="416">
        <v>44406</v>
      </c>
      <c r="E52" s="288">
        <v>1735.4</v>
      </c>
      <c r="F52" s="288">
        <v>1732.8</v>
      </c>
      <c r="G52" s="289">
        <v>1724.6</v>
      </c>
      <c r="H52" s="289">
        <v>1713.8</v>
      </c>
      <c r="I52" s="289">
        <v>1705.6</v>
      </c>
      <c r="J52" s="289">
        <v>1743.6</v>
      </c>
      <c r="K52" s="289">
        <v>1751.8000000000002</v>
      </c>
      <c r="L52" s="289">
        <v>1762.6</v>
      </c>
      <c r="M52" s="276">
        <v>1741</v>
      </c>
      <c r="N52" s="276">
        <v>1722</v>
      </c>
      <c r="O52" s="291">
        <v>2354800</v>
      </c>
      <c r="P52" s="292">
        <v>-2.9717682020802375E-4</v>
      </c>
    </row>
    <row r="53" spans="1:16" ht="15">
      <c r="A53" s="254">
        <v>43</v>
      </c>
      <c r="B53" s="342" t="s">
        <v>39</v>
      </c>
      <c r="C53" s="415" t="s">
        <v>85</v>
      </c>
      <c r="D53" s="416">
        <v>44406</v>
      </c>
      <c r="E53" s="288">
        <v>686</v>
      </c>
      <c r="F53" s="288">
        <v>690.16666666666663</v>
      </c>
      <c r="G53" s="289">
        <v>676.83333333333326</v>
      </c>
      <c r="H53" s="289">
        <v>667.66666666666663</v>
      </c>
      <c r="I53" s="289">
        <v>654.33333333333326</v>
      </c>
      <c r="J53" s="289">
        <v>699.33333333333326</v>
      </c>
      <c r="K53" s="289">
        <v>712.66666666666652</v>
      </c>
      <c r="L53" s="289">
        <v>721.83333333333326</v>
      </c>
      <c r="M53" s="276">
        <v>703.5</v>
      </c>
      <c r="N53" s="276">
        <v>681</v>
      </c>
      <c r="O53" s="291">
        <v>7225749</v>
      </c>
      <c r="P53" s="292">
        <v>-1.6382978723404256E-2</v>
      </c>
    </row>
    <row r="54" spans="1:16" ht="15">
      <c r="A54" s="254">
        <v>44</v>
      </c>
      <c r="B54" s="357" t="s">
        <v>39</v>
      </c>
      <c r="C54" s="415" t="s">
        <v>232</v>
      </c>
      <c r="D54" s="416">
        <v>44406</v>
      </c>
      <c r="E54" s="288">
        <v>882.2</v>
      </c>
      <c r="F54" s="288">
        <v>887.41666666666663</v>
      </c>
      <c r="G54" s="289">
        <v>875.33333333333326</v>
      </c>
      <c r="H54" s="289">
        <v>868.46666666666658</v>
      </c>
      <c r="I54" s="289">
        <v>856.38333333333321</v>
      </c>
      <c r="J54" s="289">
        <v>894.2833333333333</v>
      </c>
      <c r="K54" s="289">
        <v>906.36666666666656</v>
      </c>
      <c r="L54" s="289">
        <v>913.23333333333335</v>
      </c>
      <c r="M54" s="276">
        <v>899.5</v>
      </c>
      <c r="N54" s="276">
        <v>880.55</v>
      </c>
      <c r="O54" s="291">
        <v>793125</v>
      </c>
      <c r="P54" s="292">
        <v>0.12102473498233215</v>
      </c>
    </row>
    <row r="55" spans="1:16" ht="15">
      <c r="A55" s="254">
        <v>45</v>
      </c>
      <c r="B55" s="342" t="s">
        <v>53</v>
      </c>
      <c r="C55" s="415" t="s">
        <v>231</v>
      </c>
      <c r="D55" s="416">
        <v>44406</v>
      </c>
      <c r="E55" s="288">
        <v>162.35</v>
      </c>
      <c r="F55" s="288">
        <v>162.74999999999997</v>
      </c>
      <c r="G55" s="289">
        <v>161.29999999999995</v>
      </c>
      <c r="H55" s="289">
        <v>160.24999999999997</v>
      </c>
      <c r="I55" s="289">
        <v>158.79999999999995</v>
      </c>
      <c r="J55" s="289">
        <v>163.79999999999995</v>
      </c>
      <c r="K55" s="289">
        <v>165.24999999999994</v>
      </c>
      <c r="L55" s="289">
        <v>166.29999999999995</v>
      </c>
      <c r="M55" s="276">
        <v>164.2</v>
      </c>
      <c r="N55" s="276">
        <v>161.69999999999999</v>
      </c>
      <c r="O55" s="291">
        <v>11838900</v>
      </c>
      <c r="P55" s="292">
        <v>1.7043941411451397E-2</v>
      </c>
    </row>
    <row r="56" spans="1:16" ht="15">
      <c r="A56" s="254">
        <v>46</v>
      </c>
      <c r="B56" s="342" t="s">
        <v>63</v>
      </c>
      <c r="C56" s="415" t="s">
        <v>86</v>
      </c>
      <c r="D56" s="416">
        <v>44406</v>
      </c>
      <c r="E56" s="288">
        <v>859.05</v>
      </c>
      <c r="F56" s="288">
        <v>861.16666666666663</v>
      </c>
      <c r="G56" s="289">
        <v>850.33333333333326</v>
      </c>
      <c r="H56" s="289">
        <v>841.61666666666667</v>
      </c>
      <c r="I56" s="289">
        <v>830.7833333333333</v>
      </c>
      <c r="J56" s="289">
        <v>869.88333333333321</v>
      </c>
      <c r="K56" s="289">
        <v>880.71666666666647</v>
      </c>
      <c r="L56" s="289">
        <v>889.43333333333317</v>
      </c>
      <c r="M56" s="276">
        <v>872</v>
      </c>
      <c r="N56" s="276">
        <v>852.45</v>
      </c>
      <c r="O56" s="291">
        <v>3055800</v>
      </c>
      <c r="P56" s="292">
        <v>3.3490937746256896E-3</v>
      </c>
    </row>
    <row r="57" spans="1:16" ht="15">
      <c r="A57" s="254">
        <v>47</v>
      </c>
      <c r="B57" s="342" t="s">
        <v>49</v>
      </c>
      <c r="C57" s="415" t="s">
        <v>87</v>
      </c>
      <c r="D57" s="416">
        <v>44406</v>
      </c>
      <c r="E57" s="288">
        <v>592.9</v>
      </c>
      <c r="F57" s="288">
        <v>593.75</v>
      </c>
      <c r="G57" s="289">
        <v>590.4</v>
      </c>
      <c r="H57" s="289">
        <v>587.9</v>
      </c>
      <c r="I57" s="289">
        <v>584.54999999999995</v>
      </c>
      <c r="J57" s="289">
        <v>596.25</v>
      </c>
      <c r="K57" s="289">
        <v>599.59999999999991</v>
      </c>
      <c r="L57" s="289">
        <v>602.1</v>
      </c>
      <c r="M57" s="276">
        <v>597.1</v>
      </c>
      <c r="N57" s="276">
        <v>591.25</v>
      </c>
      <c r="O57" s="291">
        <v>8078750</v>
      </c>
      <c r="P57" s="292">
        <v>1.2216131558339859E-2</v>
      </c>
    </row>
    <row r="58" spans="1:16" ht="15">
      <c r="A58" s="254">
        <v>48</v>
      </c>
      <c r="B58" s="342" t="s">
        <v>813</v>
      </c>
      <c r="C58" s="415" t="s">
        <v>339</v>
      </c>
      <c r="D58" s="416">
        <v>44406</v>
      </c>
      <c r="E58" s="288">
        <v>1955.55</v>
      </c>
      <c r="F58" s="288">
        <v>1961.4333333333334</v>
      </c>
      <c r="G58" s="289">
        <v>1937.8666666666668</v>
      </c>
      <c r="H58" s="289">
        <v>1920.1833333333334</v>
      </c>
      <c r="I58" s="289">
        <v>1896.6166666666668</v>
      </c>
      <c r="J58" s="289">
        <v>1979.1166666666668</v>
      </c>
      <c r="K58" s="289">
        <v>2002.6833333333334</v>
      </c>
      <c r="L58" s="289">
        <v>2020.3666666666668</v>
      </c>
      <c r="M58" s="276">
        <v>1985</v>
      </c>
      <c r="N58" s="276">
        <v>1943.75</v>
      </c>
      <c r="O58" s="291">
        <v>3141000</v>
      </c>
      <c r="P58" s="292">
        <v>2.2335673261008296E-3</v>
      </c>
    </row>
    <row r="59" spans="1:16" ht="15">
      <c r="A59" s="254">
        <v>49</v>
      </c>
      <c r="B59" s="342" t="s">
        <v>51</v>
      </c>
      <c r="C59" s="415" t="s">
        <v>90</v>
      </c>
      <c r="D59" s="416">
        <v>44406</v>
      </c>
      <c r="E59" s="288">
        <v>4599.3500000000004</v>
      </c>
      <c r="F59" s="288">
        <v>4603.7166666666672</v>
      </c>
      <c r="G59" s="289">
        <v>4577.8833333333341</v>
      </c>
      <c r="H59" s="289">
        <v>4556.416666666667</v>
      </c>
      <c r="I59" s="289">
        <v>4530.5833333333339</v>
      </c>
      <c r="J59" s="289">
        <v>4625.1833333333343</v>
      </c>
      <c r="K59" s="289">
        <v>4651.0166666666664</v>
      </c>
      <c r="L59" s="289">
        <v>4672.4833333333345</v>
      </c>
      <c r="M59" s="276">
        <v>4629.55</v>
      </c>
      <c r="N59" s="276">
        <v>4582.25</v>
      </c>
      <c r="O59" s="291">
        <v>2306400</v>
      </c>
      <c r="P59" s="292">
        <v>-1.3768921577011888E-2</v>
      </c>
    </row>
    <row r="60" spans="1:16" ht="15">
      <c r="A60" s="254">
        <v>50</v>
      </c>
      <c r="B60" s="342" t="s">
        <v>91</v>
      </c>
      <c r="C60" s="415" t="s">
        <v>92</v>
      </c>
      <c r="D60" s="416">
        <v>44406</v>
      </c>
      <c r="E60" s="288">
        <v>312.2</v>
      </c>
      <c r="F60" s="288">
        <v>309.40000000000003</v>
      </c>
      <c r="G60" s="289">
        <v>304.35000000000008</v>
      </c>
      <c r="H60" s="289">
        <v>296.50000000000006</v>
      </c>
      <c r="I60" s="289">
        <v>291.4500000000001</v>
      </c>
      <c r="J60" s="289">
        <v>317.25000000000006</v>
      </c>
      <c r="K60" s="289">
        <v>322.3</v>
      </c>
      <c r="L60" s="289">
        <v>330.15000000000003</v>
      </c>
      <c r="M60" s="276">
        <v>314.45</v>
      </c>
      <c r="N60" s="276">
        <v>301.55</v>
      </c>
      <c r="O60" s="291">
        <v>36663000</v>
      </c>
      <c r="P60" s="292">
        <v>3.6670710086778018E-2</v>
      </c>
    </row>
    <row r="61" spans="1:16" ht="15">
      <c r="A61" s="254">
        <v>51</v>
      </c>
      <c r="B61" s="342" t="s">
        <v>51</v>
      </c>
      <c r="C61" s="415" t="s">
        <v>93</v>
      </c>
      <c r="D61" s="416">
        <v>44406</v>
      </c>
      <c r="E61" s="288">
        <v>5506.1</v>
      </c>
      <c r="F61" s="288">
        <v>5489.916666666667</v>
      </c>
      <c r="G61" s="289">
        <v>5467.8333333333339</v>
      </c>
      <c r="H61" s="289">
        <v>5429.5666666666666</v>
      </c>
      <c r="I61" s="289">
        <v>5407.4833333333336</v>
      </c>
      <c r="J61" s="289">
        <v>5528.1833333333343</v>
      </c>
      <c r="K61" s="289">
        <v>5550.2666666666682</v>
      </c>
      <c r="L61" s="289">
        <v>5588.5333333333347</v>
      </c>
      <c r="M61" s="276">
        <v>5512</v>
      </c>
      <c r="N61" s="276">
        <v>5451.65</v>
      </c>
      <c r="O61" s="291">
        <v>2260500</v>
      </c>
      <c r="P61" s="292">
        <v>-1.2073204042611309E-2</v>
      </c>
    </row>
    <row r="62" spans="1:16" ht="15">
      <c r="A62" s="254">
        <v>52</v>
      </c>
      <c r="B62" s="342" t="s">
        <v>43</v>
      </c>
      <c r="C62" s="415" t="s">
        <v>94</v>
      </c>
      <c r="D62" s="416">
        <v>44406</v>
      </c>
      <c r="E62" s="288">
        <v>2705.55</v>
      </c>
      <c r="F62" s="288">
        <v>2712.8</v>
      </c>
      <c r="G62" s="289">
        <v>2690.7000000000003</v>
      </c>
      <c r="H62" s="289">
        <v>2675.85</v>
      </c>
      <c r="I62" s="289">
        <v>2653.75</v>
      </c>
      <c r="J62" s="289">
        <v>2727.6500000000005</v>
      </c>
      <c r="K62" s="289">
        <v>2749.7500000000009</v>
      </c>
      <c r="L62" s="289">
        <v>2764.6000000000008</v>
      </c>
      <c r="M62" s="276">
        <v>2734.9</v>
      </c>
      <c r="N62" s="276">
        <v>2697.95</v>
      </c>
      <c r="O62" s="291">
        <v>2220400</v>
      </c>
      <c r="P62" s="292">
        <v>1.5787811809283233E-3</v>
      </c>
    </row>
    <row r="63" spans="1:16" ht="15">
      <c r="A63" s="254">
        <v>53</v>
      </c>
      <c r="B63" s="342" t="s">
        <v>43</v>
      </c>
      <c r="C63" s="415" t="s">
        <v>96</v>
      </c>
      <c r="D63" s="416">
        <v>44406</v>
      </c>
      <c r="E63" s="288">
        <v>1198.6500000000001</v>
      </c>
      <c r="F63" s="288">
        <v>1198.5333333333335</v>
      </c>
      <c r="G63" s="289">
        <v>1191.116666666667</v>
      </c>
      <c r="H63" s="289">
        <v>1183.5833333333335</v>
      </c>
      <c r="I63" s="289">
        <v>1176.166666666667</v>
      </c>
      <c r="J63" s="289">
        <v>1206.0666666666671</v>
      </c>
      <c r="K63" s="289">
        <v>1213.4833333333336</v>
      </c>
      <c r="L63" s="289">
        <v>1221.0166666666671</v>
      </c>
      <c r="M63" s="276">
        <v>1205.95</v>
      </c>
      <c r="N63" s="276">
        <v>1191</v>
      </c>
      <c r="O63" s="291">
        <v>4825700</v>
      </c>
      <c r="P63" s="292">
        <v>-2.0321572130415366E-2</v>
      </c>
    </row>
    <row r="64" spans="1:16" ht="15">
      <c r="A64" s="254">
        <v>54</v>
      </c>
      <c r="B64" s="342" t="s">
        <v>43</v>
      </c>
      <c r="C64" s="415" t="s">
        <v>97</v>
      </c>
      <c r="D64" s="416">
        <v>44406</v>
      </c>
      <c r="E64" s="288">
        <v>183.65</v>
      </c>
      <c r="F64" s="288">
        <v>184.1</v>
      </c>
      <c r="G64" s="289">
        <v>182.7</v>
      </c>
      <c r="H64" s="289">
        <v>181.75</v>
      </c>
      <c r="I64" s="289">
        <v>180.35</v>
      </c>
      <c r="J64" s="289">
        <v>185.04999999999998</v>
      </c>
      <c r="K64" s="289">
        <v>186.45000000000002</v>
      </c>
      <c r="L64" s="289">
        <v>187.39999999999998</v>
      </c>
      <c r="M64" s="276">
        <v>185.5</v>
      </c>
      <c r="N64" s="276">
        <v>183.15</v>
      </c>
      <c r="O64" s="291">
        <v>15199200</v>
      </c>
      <c r="P64" s="292">
        <v>-1.8596001859600187E-2</v>
      </c>
    </row>
    <row r="65" spans="1:16" ht="15">
      <c r="A65" s="254">
        <v>55</v>
      </c>
      <c r="B65" s="342" t="s">
        <v>53</v>
      </c>
      <c r="C65" s="415" t="s">
        <v>98</v>
      </c>
      <c r="D65" s="416">
        <v>44406</v>
      </c>
      <c r="E65" s="288">
        <v>89.9</v>
      </c>
      <c r="F65" s="288">
        <v>89.666666666666671</v>
      </c>
      <c r="G65" s="289">
        <v>87.933333333333337</v>
      </c>
      <c r="H65" s="289">
        <v>85.966666666666669</v>
      </c>
      <c r="I65" s="289">
        <v>84.233333333333334</v>
      </c>
      <c r="J65" s="289">
        <v>91.63333333333334</v>
      </c>
      <c r="K65" s="289">
        <v>93.36666666666666</v>
      </c>
      <c r="L65" s="289">
        <v>95.333333333333343</v>
      </c>
      <c r="M65" s="276">
        <v>91.4</v>
      </c>
      <c r="N65" s="276">
        <v>87.7</v>
      </c>
      <c r="O65" s="291">
        <v>89180000</v>
      </c>
      <c r="P65" s="292">
        <v>0.11796414692240191</v>
      </c>
    </row>
    <row r="66" spans="1:16" ht="15">
      <c r="A66" s="254">
        <v>56</v>
      </c>
      <c r="B66" s="357" t="s">
        <v>72</v>
      </c>
      <c r="C66" s="415" t="s">
        <v>99</v>
      </c>
      <c r="D66" s="416">
        <v>44406</v>
      </c>
      <c r="E66" s="288">
        <v>147.44999999999999</v>
      </c>
      <c r="F66" s="288">
        <v>148.15</v>
      </c>
      <c r="G66" s="289">
        <v>146.4</v>
      </c>
      <c r="H66" s="289">
        <v>145.35</v>
      </c>
      <c r="I66" s="289">
        <v>143.6</v>
      </c>
      <c r="J66" s="289">
        <v>149.20000000000002</v>
      </c>
      <c r="K66" s="289">
        <v>150.95000000000002</v>
      </c>
      <c r="L66" s="289">
        <v>152.00000000000003</v>
      </c>
      <c r="M66" s="276">
        <v>149.9</v>
      </c>
      <c r="N66" s="276">
        <v>147.1</v>
      </c>
      <c r="O66" s="291">
        <v>32305600</v>
      </c>
      <c r="P66" s="292">
        <v>1.9049451606696171E-2</v>
      </c>
    </row>
    <row r="67" spans="1:16" ht="15">
      <c r="A67" s="254">
        <v>57</v>
      </c>
      <c r="B67" s="342" t="s">
        <v>51</v>
      </c>
      <c r="C67" s="415" t="s">
        <v>100</v>
      </c>
      <c r="D67" s="416">
        <v>44406</v>
      </c>
      <c r="E67" s="389">
        <v>658.5</v>
      </c>
      <c r="F67" s="389">
        <v>662.55000000000007</v>
      </c>
      <c r="G67" s="390">
        <v>648.95000000000016</v>
      </c>
      <c r="H67" s="390">
        <v>639.40000000000009</v>
      </c>
      <c r="I67" s="390">
        <v>625.80000000000018</v>
      </c>
      <c r="J67" s="390">
        <v>672.10000000000014</v>
      </c>
      <c r="K67" s="390">
        <v>685.7</v>
      </c>
      <c r="L67" s="390">
        <v>695.25000000000011</v>
      </c>
      <c r="M67" s="391">
        <v>676.15</v>
      </c>
      <c r="N67" s="391">
        <v>653</v>
      </c>
      <c r="O67" s="392">
        <v>7956850</v>
      </c>
      <c r="P67" s="393">
        <v>2.2461947687306045E-2</v>
      </c>
    </row>
    <row r="68" spans="1:16" ht="15">
      <c r="A68" s="254">
        <v>58</v>
      </c>
      <c r="B68" s="342" t="s">
        <v>101</v>
      </c>
      <c r="C68" s="415" t="s">
        <v>102</v>
      </c>
      <c r="D68" s="416">
        <v>44406</v>
      </c>
      <c r="E68" s="288">
        <v>31.65</v>
      </c>
      <c r="F68" s="288">
        <v>31.899999999999995</v>
      </c>
      <c r="G68" s="289">
        <v>31.249999999999993</v>
      </c>
      <c r="H68" s="289">
        <v>30.849999999999998</v>
      </c>
      <c r="I68" s="289">
        <v>30.199999999999996</v>
      </c>
      <c r="J68" s="289">
        <v>32.29999999999999</v>
      </c>
      <c r="K68" s="289">
        <v>32.949999999999989</v>
      </c>
      <c r="L68" s="289">
        <v>33.349999999999987</v>
      </c>
      <c r="M68" s="276">
        <v>32.549999999999997</v>
      </c>
      <c r="N68" s="276">
        <v>31.5</v>
      </c>
      <c r="O68" s="291">
        <v>117630000</v>
      </c>
      <c r="P68" s="292">
        <v>-1.4700339238597813E-2</v>
      </c>
    </row>
    <row r="69" spans="1:16" ht="15">
      <c r="A69" s="254">
        <v>59</v>
      </c>
      <c r="B69" s="342" t="s">
        <v>49</v>
      </c>
      <c r="C69" s="415" t="s">
        <v>103</v>
      </c>
      <c r="D69" s="416">
        <v>44406</v>
      </c>
      <c r="E69" s="288">
        <v>960.65</v>
      </c>
      <c r="F69" s="288">
        <v>962.7833333333333</v>
      </c>
      <c r="G69" s="289">
        <v>952.51666666666665</v>
      </c>
      <c r="H69" s="289">
        <v>944.38333333333333</v>
      </c>
      <c r="I69" s="289">
        <v>934.11666666666667</v>
      </c>
      <c r="J69" s="289">
        <v>970.91666666666663</v>
      </c>
      <c r="K69" s="289">
        <v>981.18333333333328</v>
      </c>
      <c r="L69" s="289">
        <v>989.31666666666661</v>
      </c>
      <c r="M69" s="276">
        <v>973.05</v>
      </c>
      <c r="N69" s="276">
        <v>954.65</v>
      </c>
      <c r="O69" s="291">
        <v>3717000</v>
      </c>
      <c r="P69" s="292">
        <v>-1.9778481012658229E-2</v>
      </c>
    </row>
    <row r="70" spans="1:16" ht="15">
      <c r="A70" s="254">
        <v>60</v>
      </c>
      <c r="B70" s="342" t="s">
        <v>91</v>
      </c>
      <c r="C70" s="415" t="s">
        <v>244</v>
      </c>
      <c r="D70" s="416">
        <v>44406</v>
      </c>
      <c r="E70" s="288">
        <v>1521.2</v>
      </c>
      <c r="F70" s="288">
        <v>1518.95</v>
      </c>
      <c r="G70" s="289">
        <v>1485.9</v>
      </c>
      <c r="H70" s="289">
        <v>1450.6000000000001</v>
      </c>
      <c r="I70" s="289">
        <v>1417.5500000000002</v>
      </c>
      <c r="J70" s="289">
        <v>1554.25</v>
      </c>
      <c r="K70" s="289">
        <v>1587.2999999999997</v>
      </c>
      <c r="L70" s="289">
        <v>1622.6</v>
      </c>
      <c r="M70" s="276">
        <v>1552</v>
      </c>
      <c r="N70" s="276">
        <v>1483.65</v>
      </c>
      <c r="O70" s="291">
        <v>2435550</v>
      </c>
      <c r="P70" s="292">
        <v>9.8826979472140766E-2</v>
      </c>
    </row>
    <row r="71" spans="1:16" ht="15">
      <c r="A71" s="254">
        <v>61</v>
      </c>
      <c r="B71" s="357" t="s">
        <v>51</v>
      </c>
      <c r="C71" s="415" t="s">
        <v>363</v>
      </c>
      <c r="D71" s="416">
        <v>44406</v>
      </c>
      <c r="E71" s="288">
        <v>372.85</v>
      </c>
      <c r="F71" s="288">
        <v>370.7166666666667</v>
      </c>
      <c r="G71" s="289">
        <v>363.03333333333342</v>
      </c>
      <c r="H71" s="289">
        <v>353.2166666666667</v>
      </c>
      <c r="I71" s="289">
        <v>345.53333333333342</v>
      </c>
      <c r="J71" s="289">
        <v>380.53333333333342</v>
      </c>
      <c r="K71" s="289">
        <v>388.2166666666667</v>
      </c>
      <c r="L71" s="289">
        <v>398.03333333333342</v>
      </c>
      <c r="M71" s="276">
        <v>378.4</v>
      </c>
      <c r="N71" s="276">
        <v>360.9</v>
      </c>
      <c r="O71" s="291">
        <v>16158750</v>
      </c>
      <c r="P71" s="292">
        <v>3.1259273914333759E-2</v>
      </c>
    </row>
    <row r="72" spans="1:16" ht="15">
      <c r="A72" s="254">
        <v>62</v>
      </c>
      <c r="B72" s="342" t="s">
        <v>37</v>
      </c>
      <c r="C72" s="415" t="s">
        <v>104</v>
      </c>
      <c r="D72" s="416">
        <v>44406</v>
      </c>
      <c r="E72" s="288">
        <v>1543</v>
      </c>
      <c r="F72" s="288">
        <v>1534.2</v>
      </c>
      <c r="G72" s="289">
        <v>1521.4</v>
      </c>
      <c r="H72" s="289">
        <v>1499.8</v>
      </c>
      <c r="I72" s="289">
        <v>1487</v>
      </c>
      <c r="J72" s="289">
        <v>1555.8000000000002</v>
      </c>
      <c r="K72" s="289">
        <v>1568.6</v>
      </c>
      <c r="L72" s="289">
        <v>1590.2000000000003</v>
      </c>
      <c r="M72" s="276">
        <v>1547</v>
      </c>
      <c r="N72" s="276">
        <v>1512.6</v>
      </c>
      <c r="O72" s="291">
        <v>12170925</v>
      </c>
      <c r="P72" s="292">
        <v>8.1048117401738996E-3</v>
      </c>
    </row>
    <row r="73" spans="1:16" ht="15">
      <c r="A73" s="254">
        <v>63</v>
      </c>
      <c r="B73" s="342" t="s">
        <v>72</v>
      </c>
      <c r="C73" s="415" t="s">
        <v>368</v>
      </c>
      <c r="D73" s="416">
        <v>44406</v>
      </c>
      <c r="E73" s="288">
        <v>682.8</v>
      </c>
      <c r="F73" s="288">
        <v>685.05000000000007</v>
      </c>
      <c r="G73" s="289">
        <v>676.10000000000014</v>
      </c>
      <c r="H73" s="289">
        <v>669.40000000000009</v>
      </c>
      <c r="I73" s="289">
        <v>660.45000000000016</v>
      </c>
      <c r="J73" s="289">
        <v>691.75000000000011</v>
      </c>
      <c r="K73" s="289">
        <v>700.70000000000016</v>
      </c>
      <c r="L73" s="289">
        <v>707.40000000000009</v>
      </c>
      <c r="M73" s="276">
        <v>694</v>
      </c>
      <c r="N73" s="276">
        <v>678.35</v>
      </c>
      <c r="O73" s="291">
        <v>2036250</v>
      </c>
      <c r="P73" s="292">
        <v>-4.5134818288393906E-2</v>
      </c>
    </row>
    <row r="74" spans="1:16" ht="15">
      <c r="A74" s="254">
        <v>64</v>
      </c>
      <c r="B74" s="342" t="s">
        <v>63</v>
      </c>
      <c r="C74" s="415" t="s">
        <v>105</v>
      </c>
      <c r="D74" s="416">
        <v>44406</v>
      </c>
      <c r="E74" s="288">
        <v>1044.4000000000001</v>
      </c>
      <c r="F74" s="288">
        <v>1039.1333333333334</v>
      </c>
      <c r="G74" s="289">
        <v>1030.2666666666669</v>
      </c>
      <c r="H74" s="289">
        <v>1016.1333333333334</v>
      </c>
      <c r="I74" s="289">
        <v>1007.2666666666669</v>
      </c>
      <c r="J74" s="289">
        <v>1053.2666666666669</v>
      </c>
      <c r="K74" s="289">
        <v>1062.1333333333332</v>
      </c>
      <c r="L74" s="289">
        <v>1076.2666666666669</v>
      </c>
      <c r="M74" s="276">
        <v>1048</v>
      </c>
      <c r="N74" s="276">
        <v>1025</v>
      </c>
      <c r="O74" s="291">
        <v>5426500</v>
      </c>
      <c r="P74" s="292">
        <v>-9.5820405183427628E-3</v>
      </c>
    </row>
    <row r="75" spans="1:16" ht="15">
      <c r="A75" s="254">
        <v>65</v>
      </c>
      <c r="B75" s="342" t="s">
        <v>106</v>
      </c>
      <c r="C75" s="415" t="s">
        <v>107</v>
      </c>
      <c r="D75" s="416">
        <v>44406</v>
      </c>
      <c r="E75" s="288">
        <v>974.45</v>
      </c>
      <c r="F75" s="288">
        <v>974.05000000000007</v>
      </c>
      <c r="G75" s="289">
        <v>970.30000000000018</v>
      </c>
      <c r="H75" s="289">
        <v>966.15000000000009</v>
      </c>
      <c r="I75" s="289">
        <v>962.4000000000002</v>
      </c>
      <c r="J75" s="289">
        <v>978.20000000000016</v>
      </c>
      <c r="K75" s="289">
        <v>981.94999999999993</v>
      </c>
      <c r="L75" s="289">
        <v>986.10000000000014</v>
      </c>
      <c r="M75" s="276">
        <v>977.8</v>
      </c>
      <c r="N75" s="276">
        <v>969.9</v>
      </c>
      <c r="O75" s="291">
        <v>18083800</v>
      </c>
      <c r="P75" s="292">
        <v>-8.0251891103175522E-3</v>
      </c>
    </row>
    <row r="76" spans="1:16" ht="15">
      <c r="A76" s="254">
        <v>66</v>
      </c>
      <c r="B76" s="342" t="s">
        <v>56</v>
      </c>
      <c r="C76" t="s">
        <v>108</v>
      </c>
      <c r="D76" s="416">
        <v>44406</v>
      </c>
      <c r="E76" s="389">
        <v>2488.85</v>
      </c>
      <c r="F76" s="389">
        <v>2489.1499999999996</v>
      </c>
      <c r="G76" s="390">
        <v>2460.3499999999995</v>
      </c>
      <c r="H76" s="390">
        <v>2431.85</v>
      </c>
      <c r="I76" s="390">
        <v>2403.0499999999997</v>
      </c>
      <c r="J76" s="390">
        <v>2517.6499999999992</v>
      </c>
      <c r="K76" s="390">
        <v>2546.4499999999994</v>
      </c>
      <c r="L76" s="390">
        <v>2574.9499999999989</v>
      </c>
      <c r="M76" s="391">
        <v>2517.9499999999998</v>
      </c>
      <c r="N76" s="391">
        <v>2460.65</v>
      </c>
      <c r="O76" s="392">
        <v>15675900</v>
      </c>
      <c r="P76" s="393">
        <v>3.205609322536046E-2</v>
      </c>
    </row>
    <row r="77" spans="1:16" ht="15">
      <c r="A77" s="254">
        <v>67</v>
      </c>
      <c r="B77" s="342" t="s">
        <v>56</v>
      </c>
      <c r="C77" s="415" t="s">
        <v>248</v>
      </c>
      <c r="D77" s="416">
        <v>44406</v>
      </c>
      <c r="E77" s="288">
        <v>2945.8</v>
      </c>
      <c r="F77" s="288">
        <v>2952.0333333333333</v>
      </c>
      <c r="G77" s="289">
        <v>2925.0666666666666</v>
      </c>
      <c r="H77" s="289">
        <v>2904.3333333333335</v>
      </c>
      <c r="I77" s="289">
        <v>2877.3666666666668</v>
      </c>
      <c r="J77" s="289">
        <v>2972.7666666666664</v>
      </c>
      <c r="K77" s="289">
        <v>2999.7333333333327</v>
      </c>
      <c r="L77" s="289">
        <v>3020.4666666666662</v>
      </c>
      <c r="M77" s="276">
        <v>2979</v>
      </c>
      <c r="N77" s="276">
        <v>2931.3</v>
      </c>
      <c r="O77" s="291">
        <v>708000</v>
      </c>
      <c r="P77" s="292">
        <v>6.7873303167420809E-2</v>
      </c>
    </row>
    <row r="78" spans="1:16" ht="15">
      <c r="A78" s="254">
        <v>68</v>
      </c>
      <c r="B78" s="342" t="s">
        <v>53</v>
      </c>
      <c r="C78" s="415" t="s">
        <v>109</v>
      </c>
      <c r="D78" s="416">
        <v>44406</v>
      </c>
      <c r="E78" s="288">
        <v>1493.45</v>
      </c>
      <c r="F78" s="288">
        <v>1497.5833333333333</v>
      </c>
      <c r="G78" s="289">
        <v>1486.1666666666665</v>
      </c>
      <c r="H78" s="289">
        <v>1478.8833333333332</v>
      </c>
      <c r="I78" s="289">
        <v>1467.4666666666665</v>
      </c>
      <c r="J78" s="289">
        <v>1504.8666666666666</v>
      </c>
      <c r="K78" s="289">
        <v>1516.2833333333331</v>
      </c>
      <c r="L78" s="289">
        <v>1523.5666666666666</v>
      </c>
      <c r="M78" s="276">
        <v>1509</v>
      </c>
      <c r="N78" s="276">
        <v>1490.3</v>
      </c>
      <c r="O78" s="291">
        <v>27689750</v>
      </c>
      <c r="P78" s="292">
        <v>6.9304617475893129E-2</v>
      </c>
    </row>
    <row r="79" spans="1:16" ht="15">
      <c r="A79" s="254">
        <v>69</v>
      </c>
      <c r="B79" s="342" t="s">
        <v>56</v>
      </c>
      <c r="C79" s="415" t="s">
        <v>249</v>
      </c>
      <c r="D79" s="416">
        <v>44406</v>
      </c>
      <c r="E79" s="288">
        <v>686.2</v>
      </c>
      <c r="F79" s="288">
        <v>685.98333333333323</v>
      </c>
      <c r="G79" s="289">
        <v>683.56666666666649</v>
      </c>
      <c r="H79" s="289">
        <v>680.93333333333328</v>
      </c>
      <c r="I79" s="289">
        <v>678.51666666666654</v>
      </c>
      <c r="J79" s="289">
        <v>688.61666666666645</v>
      </c>
      <c r="K79" s="289">
        <v>691.03333333333319</v>
      </c>
      <c r="L79" s="289">
        <v>693.6666666666664</v>
      </c>
      <c r="M79" s="276">
        <v>688.4</v>
      </c>
      <c r="N79" s="276">
        <v>683.35</v>
      </c>
      <c r="O79" s="291">
        <v>21903200</v>
      </c>
      <c r="P79" s="292">
        <v>3.2750541643573336E-3</v>
      </c>
    </row>
    <row r="80" spans="1:16" ht="15">
      <c r="A80" s="254">
        <v>70</v>
      </c>
      <c r="B80" s="357" t="s">
        <v>43</v>
      </c>
      <c r="C80" s="415" t="s">
        <v>110</v>
      </c>
      <c r="D80" s="416">
        <v>44406</v>
      </c>
      <c r="E80" s="288">
        <v>2869.85</v>
      </c>
      <c r="F80" s="288">
        <v>2877.2166666666667</v>
      </c>
      <c r="G80" s="289">
        <v>2859.0833333333335</v>
      </c>
      <c r="H80" s="289">
        <v>2848.3166666666666</v>
      </c>
      <c r="I80" s="289">
        <v>2830.1833333333334</v>
      </c>
      <c r="J80" s="289">
        <v>2887.9833333333336</v>
      </c>
      <c r="K80" s="289">
        <v>2906.1166666666668</v>
      </c>
      <c r="L80" s="289">
        <v>2916.8833333333337</v>
      </c>
      <c r="M80" s="276">
        <v>2895.35</v>
      </c>
      <c r="N80" s="276">
        <v>2866.45</v>
      </c>
      <c r="O80" s="291">
        <v>4706100</v>
      </c>
      <c r="P80" s="292">
        <v>6.0928681375064138E-3</v>
      </c>
    </row>
    <row r="81" spans="1:16" ht="15">
      <c r="A81" s="254">
        <v>71</v>
      </c>
      <c r="B81" s="342" t="s">
        <v>111</v>
      </c>
      <c r="C81" s="415" t="s">
        <v>112</v>
      </c>
      <c r="D81" s="416">
        <v>44406</v>
      </c>
      <c r="E81" s="288">
        <v>389.5</v>
      </c>
      <c r="F81" s="288">
        <v>390.33333333333331</v>
      </c>
      <c r="G81" s="289">
        <v>386.36666666666662</v>
      </c>
      <c r="H81" s="289">
        <v>383.23333333333329</v>
      </c>
      <c r="I81" s="289">
        <v>379.26666666666659</v>
      </c>
      <c r="J81" s="289">
        <v>393.46666666666664</v>
      </c>
      <c r="K81" s="289">
        <v>397.43333333333334</v>
      </c>
      <c r="L81" s="289">
        <v>400.56666666666666</v>
      </c>
      <c r="M81" s="276">
        <v>394.3</v>
      </c>
      <c r="N81" s="276">
        <v>387.2</v>
      </c>
      <c r="O81" s="291">
        <v>26636350</v>
      </c>
      <c r="P81" s="292">
        <v>-2.6175129696588587E-2</v>
      </c>
    </row>
    <row r="82" spans="1:16" ht="15">
      <c r="A82" s="254">
        <v>72</v>
      </c>
      <c r="B82" s="342" t="s">
        <v>72</v>
      </c>
      <c r="C82" s="415" t="s">
        <v>113</v>
      </c>
      <c r="D82" s="416">
        <v>44406</v>
      </c>
      <c r="E82" s="288">
        <v>273.10000000000002</v>
      </c>
      <c r="F82" s="288">
        <v>275.5</v>
      </c>
      <c r="G82" s="289">
        <v>269.75</v>
      </c>
      <c r="H82" s="289">
        <v>266.39999999999998</v>
      </c>
      <c r="I82" s="289">
        <v>260.64999999999998</v>
      </c>
      <c r="J82" s="289">
        <v>278.85000000000002</v>
      </c>
      <c r="K82" s="289">
        <v>284.60000000000002</v>
      </c>
      <c r="L82" s="289">
        <v>287.95000000000005</v>
      </c>
      <c r="M82" s="276">
        <v>281.25</v>
      </c>
      <c r="N82" s="276">
        <v>272.14999999999998</v>
      </c>
      <c r="O82" s="291">
        <v>17663400</v>
      </c>
      <c r="P82" s="292">
        <v>-2.1830143540669856E-2</v>
      </c>
    </row>
    <row r="83" spans="1:16" ht="15">
      <c r="A83" s="254">
        <v>73</v>
      </c>
      <c r="B83" s="342" t="s">
        <v>49</v>
      </c>
      <c r="C83" s="415" t="s">
        <v>114</v>
      </c>
      <c r="D83" s="416">
        <v>44406</v>
      </c>
      <c r="E83" s="288">
        <v>2447.25</v>
      </c>
      <c r="F83" s="288">
        <v>2446.4333333333334</v>
      </c>
      <c r="G83" s="289">
        <v>2433.8166666666666</v>
      </c>
      <c r="H83" s="289">
        <v>2420.3833333333332</v>
      </c>
      <c r="I83" s="289">
        <v>2407.7666666666664</v>
      </c>
      <c r="J83" s="289">
        <v>2459.8666666666668</v>
      </c>
      <c r="K83" s="289">
        <v>2472.4833333333336</v>
      </c>
      <c r="L83" s="289">
        <v>2485.916666666667</v>
      </c>
      <c r="M83" s="276">
        <v>2459.0500000000002</v>
      </c>
      <c r="N83" s="276">
        <v>2433</v>
      </c>
      <c r="O83" s="291">
        <v>6534300</v>
      </c>
      <c r="P83" s="292">
        <v>1.3588347526641538E-2</v>
      </c>
    </row>
    <row r="84" spans="1:16" ht="15">
      <c r="A84" s="254">
        <v>74</v>
      </c>
      <c r="B84" s="342" t="s">
        <v>56</v>
      </c>
      <c r="C84" s="415" t="s">
        <v>115</v>
      </c>
      <c r="D84" s="416">
        <v>44406</v>
      </c>
      <c r="E84" s="288">
        <v>271.10000000000002</v>
      </c>
      <c r="F84" s="288">
        <v>271.11666666666667</v>
      </c>
      <c r="G84" s="289">
        <v>267.23333333333335</v>
      </c>
      <c r="H84" s="289">
        <v>263.36666666666667</v>
      </c>
      <c r="I84" s="289">
        <v>259.48333333333335</v>
      </c>
      <c r="J84" s="289">
        <v>274.98333333333335</v>
      </c>
      <c r="K84" s="289">
        <v>278.86666666666667</v>
      </c>
      <c r="L84" s="289">
        <v>282.73333333333335</v>
      </c>
      <c r="M84" s="276">
        <v>275</v>
      </c>
      <c r="N84" s="276">
        <v>267.25</v>
      </c>
      <c r="O84" s="291">
        <v>29428300</v>
      </c>
      <c r="P84" s="292">
        <v>-2.1541950113378686E-2</v>
      </c>
    </row>
    <row r="85" spans="1:16" ht="15">
      <c r="A85" s="254">
        <v>75</v>
      </c>
      <c r="B85" s="342" t="s">
        <v>53</v>
      </c>
      <c r="C85" s="415" t="s">
        <v>116</v>
      </c>
      <c r="D85" s="416">
        <v>44406</v>
      </c>
      <c r="E85" s="288">
        <v>646.20000000000005</v>
      </c>
      <c r="F85" s="288">
        <v>646.80000000000007</v>
      </c>
      <c r="G85" s="289">
        <v>642.40000000000009</v>
      </c>
      <c r="H85" s="289">
        <v>638.6</v>
      </c>
      <c r="I85" s="289">
        <v>634.20000000000005</v>
      </c>
      <c r="J85" s="289">
        <v>650.60000000000014</v>
      </c>
      <c r="K85" s="289">
        <v>655</v>
      </c>
      <c r="L85" s="289">
        <v>658.80000000000018</v>
      </c>
      <c r="M85" s="276">
        <v>651.20000000000005</v>
      </c>
      <c r="N85" s="276">
        <v>643</v>
      </c>
      <c r="O85" s="291">
        <v>68448875</v>
      </c>
      <c r="P85" s="292">
        <v>-1.1987694750421753E-2</v>
      </c>
    </row>
    <row r="86" spans="1:16" ht="15">
      <c r="A86" s="254">
        <v>76</v>
      </c>
      <c r="B86" s="342" t="s">
        <v>56</v>
      </c>
      <c r="C86" s="415" t="s">
        <v>252</v>
      </c>
      <c r="D86" s="416">
        <v>44406</v>
      </c>
      <c r="E86" s="288">
        <v>1584.7</v>
      </c>
      <c r="F86" s="288">
        <v>1585.8500000000001</v>
      </c>
      <c r="G86" s="289">
        <v>1573.8000000000002</v>
      </c>
      <c r="H86" s="289">
        <v>1562.9</v>
      </c>
      <c r="I86" s="289">
        <v>1550.8500000000001</v>
      </c>
      <c r="J86" s="289">
        <v>1596.7500000000002</v>
      </c>
      <c r="K86" s="289">
        <v>1608.8</v>
      </c>
      <c r="L86" s="289">
        <v>1619.7000000000003</v>
      </c>
      <c r="M86" s="276">
        <v>1597.9</v>
      </c>
      <c r="N86" s="276">
        <v>1574.95</v>
      </c>
      <c r="O86" s="291">
        <v>957525</v>
      </c>
      <c r="P86" s="292">
        <v>1.3495276653171391E-2</v>
      </c>
    </row>
    <row r="87" spans="1:16" ht="15">
      <c r="A87" s="254">
        <v>77</v>
      </c>
      <c r="B87" s="342" t="s">
        <v>56</v>
      </c>
      <c r="C87" s="415" t="s">
        <v>117</v>
      </c>
      <c r="D87" s="416">
        <v>44406</v>
      </c>
      <c r="E87" s="288">
        <v>628</v>
      </c>
      <c r="F87" s="288">
        <v>625.83333333333337</v>
      </c>
      <c r="G87" s="289">
        <v>619.16666666666674</v>
      </c>
      <c r="H87" s="289">
        <v>610.33333333333337</v>
      </c>
      <c r="I87" s="289">
        <v>603.66666666666674</v>
      </c>
      <c r="J87" s="289">
        <v>634.66666666666674</v>
      </c>
      <c r="K87" s="289">
        <v>641.33333333333348</v>
      </c>
      <c r="L87" s="289">
        <v>650.16666666666674</v>
      </c>
      <c r="M87" s="276">
        <v>632.5</v>
      </c>
      <c r="N87" s="276">
        <v>617</v>
      </c>
      <c r="O87" s="291">
        <v>6630000</v>
      </c>
      <c r="P87" s="292">
        <v>-4.5228403437358661E-4</v>
      </c>
    </row>
    <row r="88" spans="1:16" ht="15">
      <c r="A88" s="254">
        <v>78</v>
      </c>
      <c r="B88" s="342" t="s">
        <v>67</v>
      </c>
      <c r="C88" s="415" t="s">
        <v>118</v>
      </c>
      <c r="D88" s="416">
        <v>44406</v>
      </c>
      <c r="E88" s="288">
        <v>9.0500000000000007</v>
      </c>
      <c r="F88" s="288">
        <v>9.15</v>
      </c>
      <c r="G88" s="289">
        <v>8.9</v>
      </c>
      <c r="H88" s="289">
        <v>8.75</v>
      </c>
      <c r="I88" s="289">
        <v>8.5</v>
      </c>
      <c r="J88" s="289">
        <v>9.3000000000000007</v>
      </c>
      <c r="K88" s="289">
        <v>9.5500000000000007</v>
      </c>
      <c r="L88" s="289">
        <v>9.7000000000000011</v>
      </c>
      <c r="M88" s="276">
        <v>9.4</v>
      </c>
      <c r="N88" s="276">
        <v>9</v>
      </c>
      <c r="O88" s="291">
        <v>745640000</v>
      </c>
      <c r="P88" s="292">
        <v>-1.8520224822629688E-2</v>
      </c>
    </row>
    <row r="89" spans="1:16" ht="15">
      <c r="A89" s="254">
        <v>79</v>
      </c>
      <c r="B89" s="342" t="s">
        <v>53</v>
      </c>
      <c r="C89" s="415" t="s">
        <v>119</v>
      </c>
      <c r="D89" s="416">
        <v>44406</v>
      </c>
      <c r="E89" s="288">
        <v>54.2</v>
      </c>
      <c r="F89" s="288">
        <v>54.400000000000006</v>
      </c>
      <c r="G89" s="289">
        <v>53.70000000000001</v>
      </c>
      <c r="H89" s="289">
        <v>53.2</v>
      </c>
      <c r="I89" s="289">
        <v>52.500000000000007</v>
      </c>
      <c r="J89" s="289">
        <v>54.900000000000013</v>
      </c>
      <c r="K89" s="289">
        <v>55.6</v>
      </c>
      <c r="L89" s="289">
        <v>56.100000000000016</v>
      </c>
      <c r="M89" s="276">
        <v>55.1</v>
      </c>
      <c r="N89" s="276">
        <v>53.9</v>
      </c>
      <c r="O89" s="291">
        <v>180994000</v>
      </c>
      <c r="P89" s="292">
        <v>-7.5532635307600142E-3</v>
      </c>
    </row>
    <row r="90" spans="1:16" ht="15">
      <c r="A90" s="254">
        <v>80</v>
      </c>
      <c r="B90" s="342" t="s">
        <v>72</v>
      </c>
      <c r="C90" s="415" t="s">
        <v>120</v>
      </c>
      <c r="D90" s="416">
        <v>44406</v>
      </c>
      <c r="E90" s="288">
        <v>571.6</v>
      </c>
      <c r="F90" s="288">
        <v>572.91666666666663</v>
      </c>
      <c r="G90" s="289">
        <v>567.48333333333323</v>
      </c>
      <c r="H90" s="289">
        <v>563.36666666666656</v>
      </c>
      <c r="I90" s="289">
        <v>557.93333333333317</v>
      </c>
      <c r="J90" s="289">
        <v>577.0333333333333</v>
      </c>
      <c r="K90" s="289">
        <v>582.4666666666667</v>
      </c>
      <c r="L90" s="289">
        <v>586.58333333333337</v>
      </c>
      <c r="M90" s="276">
        <v>578.35</v>
      </c>
      <c r="N90" s="276">
        <v>568.79999999999995</v>
      </c>
      <c r="O90" s="291">
        <v>9924750</v>
      </c>
      <c r="P90" s="292">
        <v>-1.3934426229508197E-2</v>
      </c>
    </row>
    <row r="91" spans="1:16" ht="15">
      <c r="A91" s="254">
        <v>81</v>
      </c>
      <c r="B91" s="357" t="s">
        <v>101</v>
      </c>
      <c r="C91" s="415" t="s">
        <v>255</v>
      </c>
      <c r="D91" s="416">
        <v>44406</v>
      </c>
      <c r="E91" s="288">
        <v>148.25</v>
      </c>
      <c r="F91" s="288">
        <v>148.79999999999998</v>
      </c>
      <c r="G91" s="289">
        <v>145.64999999999998</v>
      </c>
      <c r="H91" s="289">
        <v>143.04999999999998</v>
      </c>
      <c r="I91" s="289">
        <v>139.89999999999998</v>
      </c>
      <c r="J91" s="289">
        <v>151.39999999999998</v>
      </c>
      <c r="K91" s="289">
        <v>154.55000000000001</v>
      </c>
      <c r="L91" s="289">
        <v>157.14999999999998</v>
      </c>
      <c r="M91" s="276">
        <v>151.94999999999999</v>
      </c>
      <c r="N91" s="276">
        <v>146.19999999999999</v>
      </c>
      <c r="O91" s="291">
        <v>8229000</v>
      </c>
      <c r="P91" s="292">
        <v>-9.46969696969697E-4</v>
      </c>
    </row>
    <row r="92" spans="1:16" ht="15">
      <c r="A92" s="254">
        <v>82</v>
      </c>
      <c r="B92" s="342" t="s">
        <v>39</v>
      </c>
      <c r="C92" s="415" t="s">
        <v>121</v>
      </c>
      <c r="D92" s="416">
        <v>44406</v>
      </c>
      <c r="E92" s="389">
        <v>1818.85</v>
      </c>
      <c r="F92" s="389">
        <v>1818.7333333333333</v>
      </c>
      <c r="G92" s="390">
        <v>1805.1166666666668</v>
      </c>
      <c r="H92" s="390">
        <v>1791.3833333333334</v>
      </c>
      <c r="I92" s="390">
        <v>1777.7666666666669</v>
      </c>
      <c r="J92" s="390">
        <v>1832.4666666666667</v>
      </c>
      <c r="K92" s="390">
        <v>1846.083333333333</v>
      </c>
      <c r="L92" s="390">
        <v>1859.8166666666666</v>
      </c>
      <c r="M92" s="391">
        <v>1832.35</v>
      </c>
      <c r="N92" s="391">
        <v>1805</v>
      </c>
      <c r="O92" s="392">
        <v>2541000</v>
      </c>
      <c r="P92" s="393">
        <v>-1.2436844150796735E-2</v>
      </c>
    </row>
    <row r="93" spans="1:16" ht="15">
      <c r="A93" s="254">
        <v>83</v>
      </c>
      <c r="B93" s="342" t="s">
        <v>53</v>
      </c>
      <c r="C93" s="415" t="s">
        <v>122</v>
      </c>
      <c r="D93" s="416">
        <v>44406</v>
      </c>
      <c r="E93" s="288">
        <v>1051.4000000000001</v>
      </c>
      <c r="F93" s="288">
        <v>1051.3499999999999</v>
      </c>
      <c r="G93" s="289">
        <v>1042.3999999999999</v>
      </c>
      <c r="H93" s="289">
        <v>1033.3999999999999</v>
      </c>
      <c r="I93" s="289">
        <v>1024.4499999999998</v>
      </c>
      <c r="J93" s="289">
        <v>1060.3499999999999</v>
      </c>
      <c r="K93" s="289">
        <v>1069.2999999999997</v>
      </c>
      <c r="L93" s="289">
        <v>1078.3</v>
      </c>
      <c r="M93" s="276">
        <v>1060.3</v>
      </c>
      <c r="N93" s="276">
        <v>1042.3499999999999</v>
      </c>
      <c r="O93" s="291">
        <v>17010900</v>
      </c>
      <c r="P93" s="292">
        <v>-6.7787703625853913E-3</v>
      </c>
    </row>
    <row r="94" spans="1:16" ht="15">
      <c r="A94" s="254">
        <v>84</v>
      </c>
      <c r="B94" s="342" t="s">
        <v>67</v>
      </c>
      <c r="C94" s="415" t="s">
        <v>800</v>
      </c>
      <c r="D94" s="416">
        <v>44406</v>
      </c>
      <c r="E94" s="288">
        <v>239.4</v>
      </c>
      <c r="F94" s="288">
        <v>240.53333333333333</v>
      </c>
      <c r="G94" s="289">
        <v>237.41666666666666</v>
      </c>
      <c r="H94" s="289">
        <v>235.43333333333334</v>
      </c>
      <c r="I94" s="289">
        <v>232.31666666666666</v>
      </c>
      <c r="J94" s="289">
        <v>242.51666666666665</v>
      </c>
      <c r="K94" s="289">
        <v>245.63333333333333</v>
      </c>
      <c r="L94" s="289">
        <v>247.61666666666665</v>
      </c>
      <c r="M94" s="276">
        <v>243.65</v>
      </c>
      <c r="N94" s="276">
        <v>238.55</v>
      </c>
      <c r="O94" s="291">
        <v>13255200</v>
      </c>
      <c r="P94" s="292">
        <v>-3.170382491307016E-2</v>
      </c>
    </row>
    <row r="95" spans="1:16" ht="15">
      <c r="A95" s="254">
        <v>85</v>
      </c>
      <c r="B95" s="342" t="s">
        <v>106</v>
      </c>
      <c r="C95" s="415" t="s">
        <v>124</v>
      </c>
      <c r="D95" s="416">
        <v>44406</v>
      </c>
      <c r="E95" s="288">
        <v>1553</v>
      </c>
      <c r="F95" s="288">
        <v>1558.5166666666667</v>
      </c>
      <c r="G95" s="289">
        <v>1533.0333333333333</v>
      </c>
      <c r="H95" s="289">
        <v>1513.0666666666666</v>
      </c>
      <c r="I95" s="289">
        <v>1487.5833333333333</v>
      </c>
      <c r="J95" s="289">
        <v>1578.4833333333333</v>
      </c>
      <c r="K95" s="289">
        <v>1603.9666666666665</v>
      </c>
      <c r="L95" s="289">
        <v>1623.9333333333334</v>
      </c>
      <c r="M95" s="276">
        <v>1584</v>
      </c>
      <c r="N95" s="276">
        <v>1538.55</v>
      </c>
      <c r="O95" s="291">
        <v>30148800</v>
      </c>
      <c r="P95" s="292">
        <v>-8.6218802407023766E-3</v>
      </c>
    </row>
    <row r="96" spans="1:16" ht="15">
      <c r="A96" s="254">
        <v>86</v>
      </c>
      <c r="B96" s="342" t="s">
        <v>72</v>
      </c>
      <c r="C96" s="415" t="s">
        <v>125</v>
      </c>
      <c r="D96" s="416">
        <v>44406</v>
      </c>
      <c r="E96" s="288">
        <v>107.35</v>
      </c>
      <c r="F96" s="288">
        <v>107.56666666666668</v>
      </c>
      <c r="G96" s="289">
        <v>106.68333333333335</v>
      </c>
      <c r="H96" s="289">
        <v>106.01666666666668</v>
      </c>
      <c r="I96" s="289">
        <v>105.13333333333335</v>
      </c>
      <c r="J96" s="289">
        <v>108.23333333333335</v>
      </c>
      <c r="K96" s="289">
        <v>109.11666666666667</v>
      </c>
      <c r="L96" s="289">
        <v>109.78333333333335</v>
      </c>
      <c r="M96" s="276">
        <v>108.45</v>
      </c>
      <c r="N96" s="276">
        <v>106.9</v>
      </c>
      <c r="O96" s="291">
        <v>54158000</v>
      </c>
      <c r="P96" s="292">
        <v>2.8134254689042449E-2</v>
      </c>
    </row>
    <row r="97" spans="1:16" ht="15">
      <c r="A97" s="254">
        <v>87</v>
      </c>
      <c r="B97" s="357" t="s">
        <v>39</v>
      </c>
      <c r="C97" s="415" t="s">
        <v>750</v>
      </c>
      <c r="D97" s="416">
        <v>44406</v>
      </c>
      <c r="E97" s="288">
        <v>2266.4499999999998</v>
      </c>
      <c r="F97" s="288">
        <v>2255.4166666666665</v>
      </c>
      <c r="G97" s="289">
        <v>2232.833333333333</v>
      </c>
      <c r="H97" s="289">
        <v>2199.2166666666667</v>
      </c>
      <c r="I97" s="289">
        <v>2176.6333333333332</v>
      </c>
      <c r="J97" s="289">
        <v>2289.0333333333328</v>
      </c>
      <c r="K97" s="289">
        <v>2311.6166666666659</v>
      </c>
      <c r="L97" s="289">
        <v>2345.2333333333327</v>
      </c>
      <c r="M97" s="276">
        <v>2278</v>
      </c>
      <c r="N97" s="276">
        <v>2221.8000000000002</v>
      </c>
      <c r="O97" s="291">
        <v>2046525</v>
      </c>
      <c r="P97" s="292">
        <v>-4.1114664230242119E-2</v>
      </c>
    </row>
    <row r="98" spans="1:16" ht="15">
      <c r="A98" s="254">
        <v>88</v>
      </c>
      <c r="B98" s="342" t="s">
        <v>49</v>
      </c>
      <c r="C98" s="415" t="s">
        <v>126</v>
      </c>
      <c r="D98" s="416">
        <v>44406</v>
      </c>
      <c r="E98" s="288">
        <v>202.05</v>
      </c>
      <c r="F98" s="288">
        <v>202.38333333333333</v>
      </c>
      <c r="G98" s="289">
        <v>201.26666666666665</v>
      </c>
      <c r="H98" s="289">
        <v>200.48333333333332</v>
      </c>
      <c r="I98" s="289">
        <v>199.36666666666665</v>
      </c>
      <c r="J98" s="289">
        <v>203.16666666666666</v>
      </c>
      <c r="K98" s="289">
        <v>204.28333333333333</v>
      </c>
      <c r="L98" s="289">
        <v>205.06666666666666</v>
      </c>
      <c r="M98" s="276">
        <v>203.5</v>
      </c>
      <c r="N98" s="276">
        <v>201.6</v>
      </c>
      <c r="O98" s="291">
        <v>188588800</v>
      </c>
      <c r="P98" s="292">
        <v>7.2294098545572626E-3</v>
      </c>
    </row>
    <row r="99" spans="1:16" ht="15">
      <c r="A99" s="254">
        <v>89</v>
      </c>
      <c r="B99" s="342" t="s">
        <v>111</v>
      </c>
      <c r="C99" s="415" t="s">
        <v>127</v>
      </c>
      <c r="D99" s="416">
        <v>44406</v>
      </c>
      <c r="E99" s="288">
        <v>394.55</v>
      </c>
      <c r="F99" s="288">
        <v>397.26666666666665</v>
      </c>
      <c r="G99" s="289">
        <v>389.98333333333329</v>
      </c>
      <c r="H99" s="289">
        <v>385.41666666666663</v>
      </c>
      <c r="I99" s="289">
        <v>378.13333333333327</v>
      </c>
      <c r="J99" s="289">
        <v>401.83333333333331</v>
      </c>
      <c r="K99" s="289">
        <v>409.11666666666662</v>
      </c>
      <c r="L99" s="289">
        <v>413.68333333333334</v>
      </c>
      <c r="M99" s="276">
        <v>404.55</v>
      </c>
      <c r="N99" s="276">
        <v>392.7</v>
      </c>
      <c r="O99" s="291">
        <v>36132500</v>
      </c>
      <c r="P99" s="292">
        <v>7.669246322247786E-3</v>
      </c>
    </row>
    <row r="100" spans="1:16" ht="15">
      <c r="A100" s="254">
        <v>90</v>
      </c>
      <c r="B100" s="342" t="s">
        <v>111</v>
      </c>
      <c r="C100" s="415" t="s">
        <v>128</v>
      </c>
      <c r="D100" s="416">
        <v>44406</v>
      </c>
      <c r="E100" s="288">
        <v>695.3</v>
      </c>
      <c r="F100" s="288">
        <v>694.83333333333337</v>
      </c>
      <c r="G100" s="289">
        <v>682.7166666666667</v>
      </c>
      <c r="H100" s="289">
        <v>670.13333333333333</v>
      </c>
      <c r="I100" s="289">
        <v>658.01666666666665</v>
      </c>
      <c r="J100" s="289">
        <v>707.41666666666674</v>
      </c>
      <c r="K100" s="289">
        <v>719.5333333333333</v>
      </c>
      <c r="L100" s="289">
        <v>732.11666666666679</v>
      </c>
      <c r="M100" s="276">
        <v>706.95</v>
      </c>
      <c r="N100" s="276">
        <v>682.25</v>
      </c>
      <c r="O100" s="291">
        <v>42049800</v>
      </c>
      <c r="P100" s="292">
        <v>-2.1487811007790902E-2</v>
      </c>
    </row>
    <row r="101" spans="1:16" ht="15">
      <c r="A101" s="254">
        <v>91</v>
      </c>
      <c r="B101" s="342" t="s">
        <v>39</v>
      </c>
      <c r="C101" s="415" t="s">
        <v>129</v>
      </c>
      <c r="D101" s="416">
        <v>44406</v>
      </c>
      <c r="E101" s="288">
        <v>3106.9</v>
      </c>
      <c r="F101" s="288">
        <v>3113.0333333333328</v>
      </c>
      <c r="G101" s="289">
        <v>3088.0666666666657</v>
      </c>
      <c r="H101" s="289">
        <v>3069.2333333333327</v>
      </c>
      <c r="I101" s="289">
        <v>3044.2666666666655</v>
      </c>
      <c r="J101" s="289">
        <v>3131.8666666666659</v>
      </c>
      <c r="K101" s="289">
        <v>3156.833333333333</v>
      </c>
      <c r="L101" s="289">
        <v>3175.6666666666661</v>
      </c>
      <c r="M101" s="276">
        <v>3138</v>
      </c>
      <c r="N101" s="276">
        <v>3094.2</v>
      </c>
      <c r="O101" s="291">
        <v>1447000</v>
      </c>
      <c r="P101" s="292">
        <v>2.1892655367231638E-2</v>
      </c>
    </row>
    <row r="102" spans="1:16" ht="15">
      <c r="A102" s="254">
        <v>92</v>
      </c>
      <c r="B102" s="342" t="s">
        <v>53</v>
      </c>
      <c r="C102" s="415" t="s">
        <v>131</v>
      </c>
      <c r="D102" s="416">
        <v>44406</v>
      </c>
      <c r="E102" s="288">
        <v>1733.7</v>
      </c>
      <c r="F102" s="288">
        <v>1735.2833333333335</v>
      </c>
      <c r="G102" s="289">
        <v>1725.2666666666671</v>
      </c>
      <c r="H102" s="289">
        <v>1716.8333333333335</v>
      </c>
      <c r="I102" s="289">
        <v>1706.8166666666671</v>
      </c>
      <c r="J102" s="289">
        <v>1743.7166666666672</v>
      </c>
      <c r="K102" s="289">
        <v>1753.7333333333336</v>
      </c>
      <c r="L102" s="289">
        <v>1762.1666666666672</v>
      </c>
      <c r="M102" s="276">
        <v>1745.3</v>
      </c>
      <c r="N102" s="276">
        <v>1726.85</v>
      </c>
      <c r="O102" s="291">
        <v>19815200</v>
      </c>
      <c r="P102" s="292">
        <v>-1.3619529289952611E-2</v>
      </c>
    </row>
    <row r="103" spans="1:16" ht="15">
      <c r="A103" s="254">
        <v>93</v>
      </c>
      <c r="B103" s="342" t="s">
        <v>56</v>
      </c>
      <c r="C103" s="415" t="s">
        <v>132</v>
      </c>
      <c r="D103" s="416">
        <v>44406</v>
      </c>
      <c r="E103" s="288">
        <v>93.65</v>
      </c>
      <c r="F103" s="288">
        <v>93.783333333333346</v>
      </c>
      <c r="G103" s="289">
        <v>92.866666666666688</v>
      </c>
      <c r="H103" s="289">
        <v>92.083333333333343</v>
      </c>
      <c r="I103" s="289">
        <v>91.166666666666686</v>
      </c>
      <c r="J103" s="289">
        <v>94.566666666666691</v>
      </c>
      <c r="K103" s="289">
        <v>95.483333333333348</v>
      </c>
      <c r="L103" s="289">
        <v>96.266666666666694</v>
      </c>
      <c r="M103" s="276">
        <v>94.7</v>
      </c>
      <c r="N103" s="276">
        <v>93</v>
      </c>
      <c r="O103" s="291">
        <v>65903740</v>
      </c>
      <c r="P103" s="292">
        <v>-1.5202026936924923E-2</v>
      </c>
    </row>
    <row r="104" spans="1:16" ht="15">
      <c r="A104" s="254">
        <v>94</v>
      </c>
      <c r="B104" s="342" t="s">
        <v>39</v>
      </c>
      <c r="C104" s="415" t="s">
        <v>345</v>
      </c>
      <c r="D104" s="416">
        <v>44406</v>
      </c>
      <c r="E104" s="288">
        <v>3495.5</v>
      </c>
      <c r="F104" s="288">
        <v>3483.8833333333332</v>
      </c>
      <c r="G104" s="289">
        <v>3460.7666666666664</v>
      </c>
      <c r="H104" s="289">
        <v>3426.0333333333333</v>
      </c>
      <c r="I104" s="289">
        <v>3402.9166666666665</v>
      </c>
      <c r="J104" s="289">
        <v>3518.6166666666663</v>
      </c>
      <c r="K104" s="289">
        <v>3541.7333333333331</v>
      </c>
      <c r="L104" s="289">
        <v>3576.4666666666662</v>
      </c>
      <c r="M104" s="276">
        <v>3507</v>
      </c>
      <c r="N104" s="276">
        <v>3449.15</v>
      </c>
      <c r="O104" s="291">
        <v>541500</v>
      </c>
      <c r="P104" s="292">
        <v>-1.8132366273798731E-2</v>
      </c>
    </row>
    <row r="105" spans="1:16" ht="15">
      <c r="A105" s="254">
        <v>95</v>
      </c>
      <c r="B105" s="342" t="s">
        <v>56</v>
      </c>
      <c r="C105" s="415" t="s">
        <v>133</v>
      </c>
      <c r="D105" s="416">
        <v>44406</v>
      </c>
      <c r="E105" s="288">
        <v>463.1</v>
      </c>
      <c r="F105" s="288">
        <v>463.48333333333335</v>
      </c>
      <c r="G105" s="289">
        <v>458.06666666666672</v>
      </c>
      <c r="H105" s="289">
        <v>453.03333333333336</v>
      </c>
      <c r="I105" s="289">
        <v>447.61666666666673</v>
      </c>
      <c r="J105" s="289">
        <v>468.51666666666671</v>
      </c>
      <c r="K105" s="289">
        <v>473.93333333333334</v>
      </c>
      <c r="L105" s="289">
        <v>478.9666666666667</v>
      </c>
      <c r="M105" s="276">
        <v>468.9</v>
      </c>
      <c r="N105" s="276">
        <v>458.45</v>
      </c>
      <c r="O105" s="291">
        <v>14704000</v>
      </c>
      <c r="P105" s="292">
        <v>-3.4410296821644343E-2</v>
      </c>
    </row>
    <row r="106" spans="1:16" ht="15">
      <c r="A106" s="254">
        <v>96</v>
      </c>
      <c r="B106" s="342" t="s">
        <v>63</v>
      </c>
      <c r="C106" s="415" t="s">
        <v>134</v>
      </c>
      <c r="D106" s="416">
        <v>44406</v>
      </c>
      <c r="E106" s="288">
        <v>1486.65</v>
      </c>
      <c r="F106" s="288">
        <v>1489.6166666666668</v>
      </c>
      <c r="G106" s="289">
        <v>1476.0333333333335</v>
      </c>
      <c r="H106" s="289">
        <v>1465.4166666666667</v>
      </c>
      <c r="I106" s="289">
        <v>1451.8333333333335</v>
      </c>
      <c r="J106" s="289">
        <v>1500.2333333333336</v>
      </c>
      <c r="K106" s="289">
        <v>1513.8166666666666</v>
      </c>
      <c r="L106" s="289">
        <v>1524.4333333333336</v>
      </c>
      <c r="M106" s="276">
        <v>1503.2</v>
      </c>
      <c r="N106" s="276">
        <v>1479</v>
      </c>
      <c r="O106" s="291">
        <v>15012675</v>
      </c>
      <c r="P106" s="292">
        <v>-3.0166488468000613E-3</v>
      </c>
    </row>
    <row r="107" spans="1:16" ht="15">
      <c r="A107" s="254">
        <v>97</v>
      </c>
      <c r="B107" s="342" t="s">
        <v>106</v>
      </c>
      <c r="C107" s="415" t="s">
        <v>260</v>
      </c>
      <c r="D107" s="416">
        <v>44406</v>
      </c>
      <c r="E107" s="288">
        <v>4048.7</v>
      </c>
      <c r="F107" s="288">
        <v>4048.8833333333332</v>
      </c>
      <c r="G107" s="289">
        <v>4025.0666666666666</v>
      </c>
      <c r="H107" s="289">
        <v>4001.4333333333334</v>
      </c>
      <c r="I107" s="289">
        <v>3977.6166666666668</v>
      </c>
      <c r="J107" s="289">
        <v>4072.5166666666664</v>
      </c>
      <c r="K107" s="289">
        <v>4096.333333333333</v>
      </c>
      <c r="L107" s="289">
        <v>4119.9666666666662</v>
      </c>
      <c r="M107" s="276">
        <v>4072.7</v>
      </c>
      <c r="N107" s="276">
        <v>4025.25</v>
      </c>
      <c r="O107" s="291">
        <v>674850</v>
      </c>
      <c r="P107" s="292">
        <v>-9.9031690140845077E-3</v>
      </c>
    </row>
    <row r="108" spans="1:16" ht="15">
      <c r="A108" s="254">
        <v>98</v>
      </c>
      <c r="B108" s="342" t="s">
        <v>106</v>
      </c>
      <c r="C108" s="415" t="s">
        <v>259</v>
      </c>
      <c r="D108" s="416">
        <v>44406</v>
      </c>
      <c r="E108" s="288">
        <v>2928.3</v>
      </c>
      <c r="F108" s="288">
        <v>2949.4500000000003</v>
      </c>
      <c r="G108" s="289">
        <v>2890.9000000000005</v>
      </c>
      <c r="H108" s="289">
        <v>2853.5000000000005</v>
      </c>
      <c r="I108" s="289">
        <v>2794.9500000000007</v>
      </c>
      <c r="J108" s="289">
        <v>2986.8500000000004</v>
      </c>
      <c r="K108" s="289">
        <v>3045.4000000000005</v>
      </c>
      <c r="L108" s="289">
        <v>3082.8</v>
      </c>
      <c r="M108" s="276">
        <v>3008</v>
      </c>
      <c r="N108" s="276">
        <v>2912.05</v>
      </c>
      <c r="O108" s="291">
        <v>474000</v>
      </c>
      <c r="P108" s="292">
        <v>-3.0278232405891982E-2</v>
      </c>
    </row>
    <row r="109" spans="1:16" ht="15">
      <c r="A109" s="254">
        <v>99</v>
      </c>
      <c r="B109" s="342" t="s">
        <v>51</v>
      </c>
      <c r="C109" s="415" t="s">
        <v>135</v>
      </c>
      <c r="D109" s="416">
        <v>44406</v>
      </c>
      <c r="E109" s="288">
        <v>1151.2</v>
      </c>
      <c r="F109" s="288">
        <v>1150.8833333333334</v>
      </c>
      <c r="G109" s="289">
        <v>1146.3666666666668</v>
      </c>
      <c r="H109" s="289">
        <v>1141.5333333333333</v>
      </c>
      <c r="I109" s="289">
        <v>1137.0166666666667</v>
      </c>
      <c r="J109" s="289">
        <v>1155.7166666666669</v>
      </c>
      <c r="K109" s="289">
        <v>1160.2333333333338</v>
      </c>
      <c r="L109" s="289">
        <v>1165.0666666666671</v>
      </c>
      <c r="M109" s="276">
        <v>1155.4000000000001</v>
      </c>
      <c r="N109" s="276">
        <v>1146.05</v>
      </c>
      <c r="O109" s="291">
        <v>7467250</v>
      </c>
      <c r="P109" s="292">
        <v>-8.2411379543915111E-3</v>
      </c>
    </row>
    <row r="110" spans="1:16" ht="15">
      <c r="A110" s="254">
        <v>100</v>
      </c>
      <c r="B110" s="342" t="s">
        <v>43</v>
      </c>
      <c r="C110" s="415" t="s">
        <v>136</v>
      </c>
      <c r="D110" s="416">
        <v>44406</v>
      </c>
      <c r="E110" s="288">
        <v>767.5</v>
      </c>
      <c r="F110" s="288">
        <v>768.83333333333337</v>
      </c>
      <c r="G110" s="289">
        <v>761.66666666666674</v>
      </c>
      <c r="H110" s="289">
        <v>755.83333333333337</v>
      </c>
      <c r="I110" s="289">
        <v>748.66666666666674</v>
      </c>
      <c r="J110" s="289">
        <v>774.66666666666674</v>
      </c>
      <c r="K110" s="289">
        <v>781.83333333333348</v>
      </c>
      <c r="L110" s="289">
        <v>787.66666666666674</v>
      </c>
      <c r="M110" s="276">
        <v>776</v>
      </c>
      <c r="N110" s="276">
        <v>763</v>
      </c>
      <c r="O110" s="291">
        <v>11902800</v>
      </c>
      <c r="P110" s="292">
        <v>1.5346032125156745E-2</v>
      </c>
    </row>
    <row r="111" spans="1:16" ht="15">
      <c r="A111" s="254">
        <v>101</v>
      </c>
      <c r="B111" s="342" t="s">
        <v>56</v>
      </c>
      <c r="C111" s="415" t="s">
        <v>137</v>
      </c>
      <c r="D111" s="416">
        <v>44406</v>
      </c>
      <c r="E111" s="288">
        <v>161.44999999999999</v>
      </c>
      <c r="F111" s="288">
        <v>161.94999999999999</v>
      </c>
      <c r="G111" s="289">
        <v>160.29999999999998</v>
      </c>
      <c r="H111" s="289">
        <v>159.15</v>
      </c>
      <c r="I111" s="289">
        <v>157.5</v>
      </c>
      <c r="J111" s="289">
        <v>163.09999999999997</v>
      </c>
      <c r="K111" s="289">
        <v>164.74999999999994</v>
      </c>
      <c r="L111" s="289">
        <v>165.89999999999995</v>
      </c>
      <c r="M111" s="276">
        <v>163.6</v>
      </c>
      <c r="N111" s="276">
        <v>160.80000000000001</v>
      </c>
      <c r="O111" s="291">
        <v>40504000</v>
      </c>
      <c r="P111" s="292">
        <v>-7.9357303811110023E-3</v>
      </c>
    </row>
    <row r="112" spans="1:16" ht="15">
      <c r="A112" s="254">
        <v>102</v>
      </c>
      <c r="B112" s="342" t="s">
        <v>56</v>
      </c>
      <c r="C112" s="415" t="s">
        <v>138</v>
      </c>
      <c r="D112" s="416">
        <v>44406</v>
      </c>
      <c r="E112" s="288">
        <v>184.6</v>
      </c>
      <c r="F112" s="288">
        <v>182.91666666666666</v>
      </c>
      <c r="G112" s="289">
        <v>179.2833333333333</v>
      </c>
      <c r="H112" s="289">
        <v>173.96666666666664</v>
      </c>
      <c r="I112" s="289">
        <v>170.33333333333329</v>
      </c>
      <c r="J112" s="289">
        <v>188.23333333333332</v>
      </c>
      <c r="K112" s="289">
        <v>191.8666666666667</v>
      </c>
      <c r="L112" s="289">
        <v>197.18333333333334</v>
      </c>
      <c r="M112" s="276">
        <v>186.55</v>
      </c>
      <c r="N112" s="276">
        <v>177.6</v>
      </c>
      <c r="O112" s="291">
        <v>28470000</v>
      </c>
      <c r="P112" s="292">
        <v>6.1758782725441934E-2</v>
      </c>
    </row>
    <row r="113" spans="1:16" ht="15">
      <c r="A113" s="254">
        <v>103</v>
      </c>
      <c r="B113" s="342" t="s">
        <v>49</v>
      </c>
      <c r="C113" s="415" t="s">
        <v>139</v>
      </c>
      <c r="D113" s="416">
        <v>44406</v>
      </c>
      <c r="E113" s="288">
        <v>533.5</v>
      </c>
      <c r="F113" s="288">
        <v>534.9</v>
      </c>
      <c r="G113" s="289">
        <v>530.84999999999991</v>
      </c>
      <c r="H113" s="289">
        <v>528.19999999999993</v>
      </c>
      <c r="I113" s="289">
        <v>524.14999999999986</v>
      </c>
      <c r="J113" s="289">
        <v>537.54999999999995</v>
      </c>
      <c r="K113" s="289">
        <v>541.59999999999991</v>
      </c>
      <c r="L113" s="289">
        <v>544.25</v>
      </c>
      <c r="M113" s="276">
        <v>538.95000000000005</v>
      </c>
      <c r="N113" s="276">
        <v>532.25</v>
      </c>
      <c r="O113" s="291">
        <v>6240000</v>
      </c>
      <c r="P113" s="292">
        <v>-5.5975794251134643E-2</v>
      </c>
    </row>
    <row r="114" spans="1:16" ht="15">
      <c r="A114" s="254">
        <v>104</v>
      </c>
      <c r="B114" s="342" t="s">
        <v>43</v>
      </c>
      <c r="C114" s="415" t="s">
        <v>140</v>
      </c>
      <c r="D114" s="416">
        <v>44406</v>
      </c>
      <c r="E114" s="288">
        <v>7486.1</v>
      </c>
      <c r="F114" s="288">
        <v>7522.4333333333334</v>
      </c>
      <c r="G114" s="289">
        <v>7432.916666666667</v>
      </c>
      <c r="H114" s="289">
        <v>7379.7333333333336</v>
      </c>
      <c r="I114" s="289">
        <v>7290.2166666666672</v>
      </c>
      <c r="J114" s="289">
        <v>7575.6166666666668</v>
      </c>
      <c r="K114" s="289">
        <v>7665.1333333333332</v>
      </c>
      <c r="L114" s="289">
        <v>7718.3166666666666</v>
      </c>
      <c r="M114" s="276">
        <v>7611.95</v>
      </c>
      <c r="N114" s="276">
        <v>7469.25</v>
      </c>
      <c r="O114" s="291">
        <v>2005400</v>
      </c>
      <c r="P114" s="292">
        <v>-8.3568214409335904E-3</v>
      </c>
    </row>
    <row r="115" spans="1:16" ht="15">
      <c r="A115" s="254">
        <v>105</v>
      </c>
      <c r="B115" s="342" t="s">
        <v>49</v>
      </c>
      <c r="C115" s="415" t="s">
        <v>141</v>
      </c>
      <c r="D115" s="416">
        <v>44406</v>
      </c>
      <c r="E115" s="288">
        <v>660.75</v>
      </c>
      <c r="F115" s="288">
        <v>660.1</v>
      </c>
      <c r="G115" s="289">
        <v>656</v>
      </c>
      <c r="H115" s="289">
        <v>651.25</v>
      </c>
      <c r="I115" s="289">
        <v>647.15</v>
      </c>
      <c r="J115" s="289">
        <v>664.85</v>
      </c>
      <c r="K115" s="289">
        <v>668.95000000000016</v>
      </c>
      <c r="L115" s="289">
        <v>673.7</v>
      </c>
      <c r="M115" s="276">
        <v>664.2</v>
      </c>
      <c r="N115" s="276">
        <v>655.35</v>
      </c>
      <c r="O115" s="291">
        <v>11045000</v>
      </c>
      <c r="P115" s="292">
        <v>-1.1190689346463742E-2</v>
      </c>
    </row>
    <row r="116" spans="1:16" ht="15">
      <c r="A116" s="254">
        <v>106</v>
      </c>
      <c r="B116" s="357" t="s">
        <v>51</v>
      </c>
      <c r="C116" s="415" t="s">
        <v>428</v>
      </c>
      <c r="D116" s="416">
        <v>44406</v>
      </c>
      <c r="E116" s="288">
        <v>2883.7</v>
      </c>
      <c r="F116" s="288">
        <v>2922.0333333333333</v>
      </c>
      <c r="G116" s="289">
        <v>2831.6666666666665</v>
      </c>
      <c r="H116" s="289">
        <v>2779.6333333333332</v>
      </c>
      <c r="I116" s="289">
        <v>2689.2666666666664</v>
      </c>
      <c r="J116" s="289">
        <v>2974.0666666666666</v>
      </c>
      <c r="K116" s="289">
        <v>3064.4333333333334</v>
      </c>
      <c r="L116" s="289">
        <v>3116.4666666666667</v>
      </c>
      <c r="M116" s="276">
        <v>3012.4</v>
      </c>
      <c r="N116" s="276">
        <v>2870</v>
      </c>
      <c r="O116" s="291">
        <v>293200</v>
      </c>
      <c r="P116" s="292">
        <v>2.5174825174825177E-2</v>
      </c>
    </row>
    <row r="117" spans="1:16" ht="15">
      <c r="A117" s="254">
        <v>107</v>
      </c>
      <c r="B117" s="357" t="s">
        <v>56</v>
      </c>
      <c r="C117" s="415" t="s">
        <v>142</v>
      </c>
      <c r="D117" s="416">
        <v>44406</v>
      </c>
      <c r="E117" s="288">
        <v>1077.1500000000001</v>
      </c>
      <c r="F117" s="288">
        <v>1075.4000000000001</v>
      </c>
      <c r="G117" s="289">
        <v>1068.6500000000001</v>
      </c>
      <c r="H117" s="289">
        <v>1060.1500000000001</v>
      </c>
      <c r="I117" s="289">
        <v>1053.4000000000001</v>
      </c>
      <c r="J117" s="289">
        <v>1083.9000000000001</v>
      </c>
      <c r="K117" s="289">
        <v>1090.6500000000001</v>
      </c>
      <c r="L117" s="289">
        <v>1099.1500000000001</v>
      </c>
      <c r="M117" s="276">
        <v>1082.1500000000001</v>
      </c>
      <c r="N117" s="276">
        <v>1066.9000000000001</v>
      </c>
      <c r="O117" s="291">
        <v>3017950</v>
      </c>
      <c r="P117" s="292">
        <v>-4.2890842805061117E-3</v>
      </c>
    </row>
    <row r="118" spans="1:16" ht="15">
      <c r="A118" s="254">
        <v>108</v>
      </c>
      <c r="B118" s="342" t="s">
        <v>72</v>
      </c>
      <c r="C118" s="415" t="s">
        <v>143</v>
      </c>
      <c r="D118" s="416">
        <v>44406</v>
      </c>
      <c r="E118" s="288">
        <v>1181.75</v>
      </c>
      <c r="F118" s="288">
        <v>1182.0166666666667</v>
      </c>
      <c r="G118" s="289">
        <v>1171.0333333333333</v>
      </c>
      <c r="H118" s="289">
        <v>1160.3166666666666</v>
      </c>
      <c r="I118" s="289">
        <v>1149.3333333333333</v>
      </c>
      <c r="J118" s="289">
        <v>1192.7333333333333</v>
      </c>
      <c r="K118" s="289">
        <v>1203.7166666666665</v>
      </c>
      <c r="L118" s="289">
        <v>1214.4333333333334</v>
      </c>
      <c r="M118" s="276">
        <v>1193</v>
      </c>
      <c r="N118" s="276">
        <v>1171.3</v>
      </c>
      <c r="O118" s="291">
        <v>2171400</v>
      </c>
      <c r="P118" s="292">
        <v>8.921103986618344E-3</v>
      </c>
    </row>
    <row r="119" spans="1:16" ht="15">
      <c r="A119" s="254">
        <v>109</v>
      </c>
      <c r="B119" s="342" t="s">
        <v>106</v>
      </c>
      <c r="C119" s="415" t="s">
        <v>144</v>
      </c>
      <c r="D119" s="416">
        <v>44406</v>
      </c>
      <c r="E119" s="288">
        <v>2500.8000000000002</v>
      </c>
      <c r="F119" s="288">
        <v>2515.4333333333338</v>
      </c>
      <c r="G119" s="289">
        <v>2475.9666666666676</v>
      </c>
      <c r="H119" s="289">
        <v>2451.1333333333337</v>
      </c>
      <c r="I119" s="289">
        <v>2411.6666666666674</v>
      </c>
      <c r="J119" s="289">
        <v>2540.2666666666678</v>
      </c>
      <c r="K119" s="289">
        <v>2579.733333333334</v>
      </c>
      <c r="L119" s="289">
        <v>2604.566666666668</v>
      </c>
      <c r="M119" s="276">
        <v>2554.9</v>
      </c>
      <c r="N119" s="276">
        <v>2490.6</v>
      </c>
      <c r="O119" s="291">
        <v>1842800</v>
      </c>
      <c r="P119" s="292">
        <v>3.4815813117699913E-2</v>
      </c>
    </row>
    <row r="120" spans="1:16" ht="15">
      <c r="A120" s="254">
        <v>110</v>
      </c>
      <c r="B120" s="342" t="s">
        <v>43</v>
      </c>
      <c r="C120" s="415" t="s">
        <v>145</v>
      </c>
      <c r="D120" s="416">
        <v>44406</v>
      </c>
      <c r="E120" s="288">
        <v>238.7</v>
      </c>
      <c r="F120" s="288">
        <v>238.2166666666667</v>
      </c>
      <c r="G120" s="289">
        <v>235.78333333333339</v>
      </c>
      <c r="H120" s="289">
        <v>232.8666666666667</v>
      </c>
      <c r="I120" s="289">
        <v>230.43333333333339</v>
      </c>
      <c r="J120" s="289">
        <v>241.13333333333338</v>
      </c>
      <c r="K120" s="289">
        <v>243.56666666666666</v>
      </c>
      <c r="L120" s="289">
        <v>246.48333333333338</v>
      </c>
      <c r="M120" s="276">
        <v>240.65</v>
      </c>
      <c r="N120" s="276">
        <v>235.3</v>
      </c>
      <c r="O120" s="291">
        <v>31048500</v>
      </c>
      <c r="P120" s="292">
        <v>-2.5807160114210411E-2</v>
      </c>
    </row>
    <row r="121" spans="1:16" ht="15">
      <c r="A121" s="254">
        <v>111</v>
      </c>
      <c r="B121" s="342" t="s">
        <v>106</v>
      </c>
      <c r="C121" s="415" t="s">
        <v>262</v>
      </c>
      <c r="D121" s="416">
        <v>44406</v>
      </c>
      <c r="E121" s="288">
        <v>2217.15</v>
      </c>
      <c r="F121" s="288">
        <v>2227.5666666666671</v>
      </c>
      <c r="G121" s="289">
        <v>2199.5833333333339</v>
      </c>
      <c r="H121" s="289">
        <v>2182.0166666666669</v>
      </c>
      <c r="I121" s="289">
        <v>2154.0333333333338</v>
      </c>
      <c r="J121" s="289">
        <v>2245.1333333333341</v>
      </c>
      <c r="K121" s="289">
        <v>2273.1166666666668</v>
      </c>
      <c r="L121" s="289">
        <v>2290.6833333333343</v>
      </c>
      <c r="M121" s="276">
        <v>2255.5500000000002</v>
      </c>
      <c r="N121" s="276">
        <v>2210</v>
      </c>
      <c r="O121" s="291">
        <v>735800</v>
      </c>
      <c r="P121" s="292">
        <v>4.1398344066237353E-2</v>
      </c>
    </row>
    <row r="122" spans="1:16" ht="15">
      <c r="A122" s="254">
        <v>112</v>
      </c>
      <c r="B122" s="342" t="s">
        <v>43</v>
      </c>
      <c r="C122" s="415" t="s">
        <v>146</v>
      </c>
      <c r="D122" s="416">
        <v>44406</v>
      </c>
      <c r="E122" s="288">
        <v>80550.600000000006</v>
      </c>
      <c r="F122" s="288">
        <v>80457.466666666674</v>
      </c>
      <c r="G122" s="289">
        <v>80193.183333333349</v>
      </c>
      <c r="H122" s="289">
        <v>79835.766666666677</v>
      </c>
      <c r="I122" s="289">
        <v>79571.483333333352</v>
      </c>
      <c r="J122" s="289">
        <v>80814.883333333346</v>
      </c>
      <c r="K122" s="289">
        <v>81079.166666666672</v>
      </c>
      <c r="L122" s="289">
        <v>81436.583333333343</v>
      </c>
      <c r="M122" s="276">
        <v>80721.75</v>
      </c>
      <c r="N122" s="276">
        <v>80100.05</v>
      </c>
      <c r="O122" s="291">
        <v>43240</v>
      </c>
      <c r="P122" s="292">
        <v>-1.5482695810564663E-2</v>
      </c>
    </row>
    <row r="123" spans="1:16" ht="15">
      <c r="A123" s="254">
        <v>113</v>
      </c>
      <c r="B123" s="342" t="s">
        <v>56</v>
      </c>
      <c r="C123" s="415" t="s">
        <v>147</v>
      </c>
      <c r="D123" s="416">
        <v>44406</v>
      </c>
      <c r="E123" s="288">
        <v>1564.8</v>
      </c>
      <c r="F123" s="288">
        <v>1567.5333333333335</v>
      </c>
      <c r="G123" s="289">
        <v>1542.8166666666671</v>
      </c>
      <c r="H123" s="289">
        <v>1520.8333333333335</v>
      </c>
      <c r="I123" s="289">
        <v>1496.116666666667</v>
      </c>
      <c r="J123" s="289">
        <v>1589.5166666666671</v>
      </c>
      <c r="K123" s="289">
        <v>1614.2333333333338</v>
      </c>
      <c r="L123" s="289">
        <v>1636.2166666666672</v>
      </c>
      <c r="M123" s="276">
        <v>1592.25</v>
      </c>
      <c r="N123" s="276">
        <v>1545.55</v>
      </c>
      <c r="O123" s="291">
        <v>3629250</v>
      </c>
      <c r="P123" s="292">
        <v>3.1094527363184081E-3</v>
      </c>
    </row>
    <row r="124" spans="1:16" ht="15">
      <c r="A124" s="254">
        <v>114</v>
      </c>
      <c r="B124" s="342" t="s">
        <v>39</v>
      </c>
      <c r="C124" s="415" t="s">
        <v>768</v>
      </c>
      <c r="D124" s="416">
        <v>44406</v>
      </c>
      <c r="E124" s="288">
        <v>381.9</v>
      </c>
      <c r="F124" s="288">
        <v>380.2</v>
      </c>
      <c r="G124" s="289">
        <v>377.5</v>
      </c>
      <c r="H124" s="289">
        <v>373.1</v>
      </c>
      <c r="I124" s="289">
        <v>370.40000000000003</v>
      </c>
      <c r="J124" s="289">
        <v>384.59999999999997</v>
      </c>
      <c r="K124" s="289">
        <v>387.2999999999999</v>
      </c>
      <c r="L124" s="289">
        <v>391.69999999999993</v>
      </c>
      <c r="M124" s="276">
        <v>382.9</v>
      </c>
      <c r="N124" s="276">
        <v>375.8</v>
      </c>
      <c r="O124" s="291">
        <v>2113600</v>
      </c>
      <c r="P124" s="292">
        <v>-7.7513966480446922E-2</v>
      </c>
    </row>
    <row r="125" spans="1:16" ht="15">
      <c r="A125" s="254">
        <v>115</v>
      </c>
      <c r="B125" s="342" t="s">
        <v>111</v>
      </c>
      <c r="C125" s="415" t="s">
        <v>148</v>
      </c>
      <c r="D125" s="416">
        <v>44406</v>
      </c>
      <c r="E125" s="288">
        <v>84.45</v>
      </c>
      <c r="F125" s="288">
        <v>85.216666666666654</v>
      </c>
      <c r="G125" s="289">
        <v>83.183333333333309</v>
      </c>
      <c r="H125" s="289">
        <v>81.916666666666657</v>
      </c>
      <c r="I125" s="289">
        <v>79.883333333333312</v>
      </c>
      <c r="J125" s="289">
        <v>86.483333333333306</v>
      </c>
      <c r="K125" s="289">
        <v>88.516666666666637</v>
      </c>
      <c r="L125" s="289">
        <v>89.783333333333303</v>
      </c>
      <c r="M125" s="276">
        <v>87.25</v>
      </c>
      <c r="N125" s="276">
        <v>83.95</v>
      </c>
      <c r="O125" s="291">
        <v>72216000</v>
      </c>
      <c r="P125" s="292">
        <v>-1.0251630941286114E-2</v>
      </c>
    </row>
    <row r="126" spans="1:16" ht="15">
      <c r="A126" s="254">
        <v>116</v>
      </c>
      <c r="B126" s="342" t="s">
        <v>39</v>
      </c>
      <c r="C126" s="415" t="s">
        <v>256</v>
      </c>
      <c r="D126" s="416">
        <v>44406</v>
      </c>
      <c r="E126" s="288">
        <v>5425.15</v>
      </c>
      <c r="F126" s="288">
        <v>5423.0666666666666</v>
      </c>
      <c r="G126" s="289">
        <v>5392.2333333333336</v>
      </c>
      <c r="H126" s="289">
        <v>5359.3166666666666</v>
      </c>
      <c r="I126" s="289">
        <v>5328.4833333333336</v>
      </c>
      <c r="J126" s="289">
        <v>5455.9833333333336</v>
      </c>
      <c r="K126" s="289">
        <v>5486.8166666666675</v>
      </c>
      <c r="L126" s="289">
        <v>5519.7333333333336</v>
      </c>
      <c r="M126" s="276">
        <v>5453.9</v>
      </c>
      <c r="N126" s="276">
        <v>5390.15</v>
      </c>
      <c r="O126" s="291">
        <v>1168125</v>
      </c>
      <c r="P126" s="292">
        <v>-2.5616394492475182E-3</v>
      </c>
    </row>
    <row r="127" spans="1:16" ht="15">
      <c r="A127" s="254">
        <v>117</v>
      </c>
      <c r="B127" s="342" t="s">
        <v>813</v>
      </c>
      <c r="C127" s="415" t="s">
        <v>437</v>
      </c>
      <c r="D127" s="416">
        <v>44406</v>
      </c>
      <c r="E127" s="288">
        <v>3881.1</v>
      </c>
      <c r="F127" s="288">
        <v>3884.85</v>
      </c>
      <c r="G127" s="289">
        <v>3841.25</v>
      </c>
      <c r="H127" s="289">
        <v>3801.4</v>
      </c>
      <c r="I127" s="289">
        <v>3757.8</v>
      </c>
      <c r="J127" s="289">
        <v>3924.7</v>
      </c>
      <c r="K127" s="289">
        <v>3968.2999999999993</v>
      </c>
      <c r="L127" s="289">
        <v>4008.1499999999996</v>
      </c>
      <c r="M127" s="276">
        <v>3928.45</v>
      </c>
      <c r="N127" s="276">
        <v>3845</v>
      </c>
      <c r="O127" s="291">
        <v>379350</v>
      </c>
      <c r="P127" s="292">
        <v>-7.0671378091872791E-3</v>
      </c>
    </row>
    <row r="128" spans="1:16" ht="15">
      <c r="A128" s="254">
        <v>118</v>
      </c>
      <c r="B128" s="342" t="s">
        <v>49</v>
      </c>
      <c r="C128" s="415" t="s">
        <v>151</v>
      </c>
      <c r="D128" s="416">
        <v>44406</v>
      </c>
      <c r="E128" s="288">
        <v>17653.599999999999</v>
      </c>
      <c r="F128" s="288">
        <v>17669.8</v>
      </c>
      <c r="G128" s="289">
        <v>17595.899999999998</v>
      </c>
      <c r="H128" s="289">
        <v>17538.199999999997</v>
      </c>
      <c r="I128" s="289">
        <v>17464.299999999996</v>
      </c>
      <c r="J128" s="289">
        <v>17727.5</v>
      </c>
      <c r="K128" s="289">
        <v>17801.400000000001</v>
      </c>
      <c r="L128" s="289">
        <v>17859.100000000002</v>
      </c>
      <c r="M128" s="276">
        <v>17743.7</v>
      </c>
      <c r="N128" s="276">
        <v>17612.099999999999</v>
      </c>
      <c r="O128" s="291">
        <v>220000</v>
      </c>
      <c r="P128" s="292">
        <v>-1.2345679012345678E-2</v>
      </c>
    </row>
    <row r="129" spans="1:16" ht="15">
      <c r="A129" s="254">
        <v>119</v>
      </c>
      <c r="B129" s="342" t="s">
        <v>111</v>
      </c>
      <c r="C129" s="415" t="s">
        <v>152</v>
      </c>
      <c r="D129" s="416">
        <v>44406</v>
      </c>
      <c r="E129" s="288">
        <v>168.65</v>
      </c>
      <c r="F129" s="288">
        <v>168.98333333333335</v>
      </c>
      <c r="G129" s="289">
        <v>167.41666666666669</v>
      </c>
      <c r="H129" s="289">
        <v>166.18333333333334</v>
      </c>
      <c r="I129" s="289">
        <v>164.61666666666667</v>
      </c>
      <c r="J129" s="289">
        <v>170.2166666666667</v>
      </c>
      <c r="K129" s="289">
        <v>171.78333333333336</v>
      </c>
      <c r="L129" s="289">
        <v>173.01666666666671</v>
      </c>
      <c r="M129" s="276">
        <v>170.55</v>
      </c>
      <c r="N129" s="276">
        <v>167.75</v>
      </c>
      <c r="O129" s="291">
        <v>92667700</v>
      </c>
      <c r="P129" s="292">
        <v>-5.607879790063987E-3</v>
      </c>
    </row>
    <row r="130" spans="1:16" ht="15">
      <c r="A130" s="254">
        <v>120</v>
      </c>
      <c r="B130" s="342" t="s">
        <v>42</v>
      </c>
      <c r="C130" s="415" t="s">
        <v>153</v>
      </c>
      <c r="D130" s="416">
        <v>44406</v>
      </c>
      <c r="E130" s="288">
        <v>117.9</v>
      </c>
      <c r="F130" s="288">
        <v>118.09999999999998</v>
      </c>
      <c r="G130" s="289">
        <v>117.39999999999996</v>
      </c>
      <c r="H130" s="289">
        <v>116.89999999999998</v>
      </c>
      <c r="I130" s="289">
        <v>116.19999999999996</v>
      </c>
      <c r="J130" s="289">
        <v>118.59999999999997</v>
      </c>
      <c r="K130" s="289">
        <v>119.29999999999998</v>
      </c>
      <c r="L130" s="289">
        <v>119.79999999999997</v>
      </c>
      <c r="M130" s="276">
        <v>118.8</v>
      </c>
      <c r="N130" s="276">
        <v>117.6</v>
      </c>
      <c r="O130" s="291">
        <v>46056000</v>
      </c>
      <c r="P130" s="292">
        <v>-8.3456062837506135E-3</v>
      </c>
    </row>
    <row r="131" spans="1:16" ht="15">
      <c r="A131" s="254">
        <v>121</v>
      </c>
      <c r="B131" s="342" t="s">
        <v>72</v>
      </c>
      <c r="C131" s="415" t="s">
        <v>155</v>
      </c>
      <c r="D131" s="416">
        <v>44406</v>
      </c>
      <c r="E131" s="288">
        <v>118.65</v>
      </c>
      <c r="F131" s="288">
        <v>118.76666666666665</v>
      </c>
      <c r="G131" s="289">
        <v>117.98333333333331</v>
      </c>
      <c r="H131" s="289">
        <v>117.31666666666665</v>
      </c>
      <c r="I131" s="289">
        <v>116.5333333333333</v>
      </c>
      <c r="J131" s="289">
        <v>119.43333333333331</v>
      </c>
      <c r="K131" s="289">
        <v>120.21666666666667</v>
      </c>
      <c r="L131" s="289">
        <v>120.88333333333331</v>
      </c>
      <c r="M131" s="276">
        <v>119.55</v>
      </c>
      <c r="N131" s="276">
        <v>118.1</v>
      </c>
      <c r="O131" s="291">
        <v>61915700</v>
      </c>
      <c r="P131" s="292">
        <v>-1.5307372030369826E-2</v>
      </c>
    </row>
    <row r="132" spans="1:16" ht="15">
      <c r="A132" s="254">
        <v>122</v>
      </c>
      <c r="B132" s="342" t="s">
        <v>78</v>
      </c>
      <c r="C132" s="415" t="s">
        <v>156</v>
      </c>
      <c r="D132" s="416">
        <v>44406</v>
      </c>
      <c r="E132" s="288">
        <v>33244.699999999997</v>
      </c>
      <c r="F132" s="288">
        <v>32688.633333333335</v>
      </c>
      <c r="G132" s="289">
        <v>31977.116666666669</v>
      </c>
      <c r="H132" s="289">
        <v>30709.533333333333</v>
      </c>
      <c r="I132" s="289">
        <v>29998.016666666666</v>
      </c>
      <c r="J132" s="289">
        <v>33956.216666666674</v>
      </c>
      <c r="K132" s="289">
        <v>34667.733333333337</v>
      </c>
      <c r="L132" s="289">
        <v>35935.316666666673</v>
      </c>
      <c r="M132" s="276">
        <v>33400.15</v>
      </c>
      <c r="N132" s="276">
        <v>31421.05</v>
      </c>
      <c r="O132" s="291">
        <v>63360</v>
      </c>
      <c r="P132" s="292">
        <v>8.5959885386819486E-3</v>
      </c>
    </row>
    <row r="133" spans="1:16" ht="15">
      <c r="A133" s="254">
        <v>123</v>
      </c>
      <c r="B133" s="357" t="s">
        <v>51</v>
      </c>
      <c r="C133" s="415" t="s">
        <v>157</v>
      </c>
      <c r="D133" s="416">
        <v>44406</v>
      </c>
      <c r="E133" s="288">
        <v>2319.1999999999998</v>
      </c>
      <c r="F133" s="288">
        <v>2332.6333333333332</v>
      </c>
      <c r="G133" s="289">
        <v>2300.2666666666664</v>
      </c>
      <c r="H133" s="289">
        <v>2281.333333333333</v>
      </c>
      <c r="I133" s="289">
        <v>2248.9666666666662</v>
      </c>
      <c r="J133" s="289">
        <v>2351.5666666666666</v>
      </c>
      <c r="K133" s="289">
        <v>2383.9333333333334</v>
      </c>
      <c r="L133" s="289">
        <v>2402.8666666666668</v>
      </c>
      <c r="M133" s="276">
        <v>2365</v>
      </c>
      <c r="N133" s="276">
        <v>2313.6999999999998</v>
      </c>
      <c r="O133" s="291">
        <v>3327775</v>
      </c>
      <c r="P133" s="292">
        <v>1.3399212796248221E-2</v>
      </c>
    </row>
    <row r="134" spans="1:16" ht="15">
      <c r="A134" s="254">
        <v>124</v>
      </c>
      <c r="B134" s="342" t="s">
        <v>72</v>
      </c>
      <c r="C134" s="415" t="s">
        <v>158</v>
      </c>
      <c r="D134" s="416">
        <v>44406</v>
      </c>
      <c r="E134" s="288">
        <v>223.95</v>
      </c>
      <c r="F134" s="288">
        <v>224.48333333333335</v>
      </c>
      <c r="G134" s="289">
        <v>222.56666666666669</v>
      </c>
      <c r="H134" s="289">
        <v>221.18333333333334</v>
      </c>
      <c r="I134" s="289">
        <v>219.26666666666668</v>
      </c>
      <c r="J134" s="289">
        <v>225.8666666666667</v>
      </c>
      <c r="K134" s="289">
        <v>227.78333333333333</v>
      </c>
      <c r="L134" s="289">
        <v>229.16666666666671</v>
      </c>
      <c r="M134" s="276">
        <v>226.4</v>
      </c>
      <c r="N134" s="276">
        <v>223.1</v>
      </c>
      <c r="O134" s="291">
        <v>24135000</v>
      </c>
      <c r="P134" s="292">
        <v>2.3927707776505026E-2</v>
      </c>
    </row>
    <row r="135" spans="1:16" ht="15">
      <c r="A135" s="254">
        <v>125</v>
      </c>
      <c r="B135" s="342" t="s">
        <v>56</v>
      </c>
      <c r="C135" s="415" t="s">
        <v>159</v>
      </c>
      <c r="D135" s="416">
        <v>44406</v>
      </c>
      <c r="E135" s="288">
        <v>123.9</v>
      </c>
      <c r="F135" s="288">
        <v>123.96666666666665</v>
      </c>
      <c r="G135" s="289">
        <v>122.5333333333333</v>
      </c>
      <c r="H135" s="289">
        <v>121.16666666666664</v>
      </c>
      <c r="I135" s="289">
        <v>119.73333333333329</v>
      </c>
      <c r="J135" s="289">
        <v>125.33333333333331</v>
      </c>
      <c r="K135" s="289">
        <v>126.76666666666668</v>
      </c>
      <c r="L135" s="289">
        <v>128.13333333333333</v>
      </c>
      <c r="M135" s="276">
        <v>125.4</v>
      </c>
      <c r="N135" s="276">
        <v>122.6</v>
      </c>
      <c r="O135" s="291">
        <v>43424800</v>
      </c>
      <c r="P135" s="292">
        <v>-4.9402823018458199E-2</v>
      </c>
    </row>
    <row r="136" spans="1:16" ht="15">
      <c r="A136" s="254">
        <v>126</v>
      </c>
      <c r="B136" s="342" t="s">
        <v>51</v>
      </c>
      <c r="C136" s="415" t="s">
        <v>269</v>
      </c>
      <c r="D136" s="416">
        <v>44406</v>
      </c>
      <c r="E136" s="288">
        <v>5759.8</v>
      </c>
      <c r="F136" s="288">
        <v>5745.7666666666664</v>
      </c>
      <c r="G136" s="289">
        <v>5717.7833333333328</v>
      </c>
      <c r="H136" s="289">
        <v>5675.7666666666664</v>
      </c>
      <c r="I136" s="289">
        <v>5647.7833333333328</v>
      </c>
      <c r="J136" s="289">
        <v>5787.7833333333328</v>
      </c>
      <c r="K136" s="289">
        <v>5815.7666666666664</v>
      </c>
      <c r="L136" s="289">
        <v>5857.7833333333328</v>
      </c>
      <c r="M136" s="276">
        <v>5773.75</v>
      </c>
      <c r="N136" s="276">
        <v>5703.75</v>
      </c>
      <c r="O136" s="291">
        <v>352000</v>
      </c>
      <c r="P136" s="292">
        <v>-1.9839888618169162E-2</v>
      </c>
    </row>
    <row r="137" spans="1:16" ht="15">
      <c r="A137" s="254">
        <v>127</v>
      </c>
      <c r="B137" s="342" t="s">
        <v>49</v>
      </c>
      <c r="C137" s="415" t="s">
        <v>160</v>
      </c>
      <c r="D137" s="416">
        <v>44406</v>
      </c>
      <c r="E137" s="288">
        <v>2270.9</v>
      </c>
      <c r="F137" s="288">
        <v>2275.7833333333333</v>
      </c>
      <c r="G137" s="289">
        <v>2258.1166666666668</v>
      </c>
      <c r="H137" s="289">
        <v>2245.3333333333335</v>
      </c>
      <c r="I137" s="289">
        <v>2227.666666666667</v>
      </c>
      <c r="J137" s="289">
        <v>2288.5666666666666</v>
      </c>
      <c r="K137" s="289">
        <v>2306.2333333333336</v>
      </c>
      <c r="L137" s="289">
        <v>2319.0166666666664</v>
      </c>
      <c r="M137" s="276">
        <v>2293.4499999999998</v>
      </c>
      <c r="N137" s="276">
        <v>2263</v>
      </c>
      <c r="O137" s="291">
        <v>2113000</v>
      </c>
      <c r="P137" s="292">
        <v>7.6299475441106339E-3</v>
      </c>
    </row>
    <row r="138" spans="1:16" ht="15">
      <c r="A138" s="254">
        <v>128</v>
      </c>
      <c r="B138" s="342" t="s">
        <v>813</v>
      </c>
      <c r="C138" s="415" t="s">
        <v>267</v>
      </c>
      <c r="D138" s="416">
        <v>44406</v>
      </c>
      <c r="E138" s="288">
        <v>2978.85</v>
      </c>
      <c r="F138" s="288">
        <v>2983.6666666666665</v>
      </c>
      <c r="G138" s="289">
        <v>2955.333333333333</v>
      </c>
      <c r="H138" s="289">
        <v>2931.8166666666666</v>
      </c>
      <c r="I138" s="289">
        <v>2903.4833333333331</v>
      </c>
      <c r="J138" s="289">
        <v>3007.1833333333329</v>
      </c>
      <c r="K138" s="289">
        <v>3035.516666666666</v>
      </c>
      <c r="L138" s="289">
        <v>3059.0333333333328</v>
      </c>
      <c r="M138" s="276">
        <v>3012</v>
      </c>
      <c r="N138" s="276">
        <v>2960.15</v>
      </c>
      <c r="O138" s="291">
        <v>729000</v>
      </c>
      <c r="P138" s="292">
        <v>-2.3947998631542937E-3</v>
      </c>
    </row>
    <row r="139" spans="1:16" ht="15">
      <c r="A139" s="254">
        <v>129</v>
      </c>
      <c r="B139" s="342" t="s">
        <v>53</v>
      </c>
      <c r="C139" s="415" t="s">
        <v>161</v>
      </c>
      <c r="D139" s="416">
        <v>44406</v>
      </c>
      <c r="E139" s="288">
        <v>40.950000000000003</v>
      </c>
      <c r="F139" s="288">
        <v>41.1</v>
      </c>
      <c r="G139" s="289">
        <v>40.700000000000003</v>
      </c>
      <c r="H139" s="289">
        <v>40.450000000000003</v>
      </c>
      <c r="I139" s="289">
        <v>40.050000000000004</v>
      </c>
      <c r="J139" s="289">
        <v>41.35</v>
      </c>
      <c r="K139" s="289">
        <v>41.749999999999993</v>
      </c>
      <c r="L139" s="289">
        <v>42</v>
      </c>
      <c r="M139" s="276">
        <v>41.5</v>
      </c>
      <c r="N139" s="276">
        <v>40.85</v>
      </c>
      <c r="O139" s="291">
        <v>329056000</v>
      </c>
      <c r="P139" s="292">
        <v>-1.0536444551359153E-2</v>
      </c>
    </row>
    <row r="140" spans="1:16" ht="15">
      <c r="A140" s="254">
        <v>130</v>
      </c>
      <c r="B140" s="342" t="s">
        <v>42</v>
      </c>
      <c r="C140" s="415" t="s">
        <v>162</v>
      </c>
      <c r="D140" s="416">
        <v>44406</v>
      </c>
      <c r="E140" s="288">
        <v>230.05</v>
      </c>
      <c r="F140" s="288">
        <v>230.38333333333333</v>
      </c>
      <c r="G140" s="289">
        <v>228.51666666666665</v>
      </c>
      <c r="H140" s="289">
        <v>226.98333333333332</v>
      </c>
      <c r="I140" s="289">
        <v>225.11666666666665</v>
      </c>
      <c r="J140" s="289">
        <v>231.91666666666666</v>
      </c>
      <c r="K140" s="289">
        <v>233.78333333333333</v>
      </c>
      <c r="L140" s="289">
        <v>235.31666666666666</v>
      </c>
      <c r="M140" s="276">
        <v>232.25</v>
      </c>
      <c r="N140" s="276">
        <v>228.85</v>
      </c>
      <c r="O140" s="291">
        <v>22072000</v>
      </c>
      <c r="P140" s="292">
        <v>1.6955399926280871E-2</v>
      </c>
    </row>
    <row r="141" spans="1:16" ht="15">
      <c r="A141" s="254">
        <v>131</v>
      </c>
      <c r="B141" s="342" t="s">
        <v>88</v>
      </c>
      <c r="C141" s="415" t="s">
        <v>163</v>
      </c>
      <c r="D141" s="416">
        <v>44406</v>
      </c>
      <c r="E141" s="288">
        <v>1373.9</v>
      </c>
      <c r="F141" s="288">
        <v>1374.8333333333333</v>
      </c>
      <c r="G141" s="289">
        <v>1364.6666666666665</v>
      </c>
      <c r="H141" s="289">
        <v>1355.4333333333332</v>
      </c>
      <c r="I141" s="289">
        <v>1345.2666666666664</v>
      </c>
      <c r="J141" s="289">
        <v>1384.0666666666666</v>
      </c>
      <c r="K141" s="289">
        <v>1394.2333333333331</v>
      </c>
      <c r="L141" s="289">
        <v>1403.4666666666667</v>
      </c>
      <c r="M141" s="276">
        <v>1385</v>
      </c>
      <c r="N141" s="276">
        <v>1365.6</v>
      </c>
      <c r="O141" s="291">
        <v>1473747</v>
      </c>
      <c r="P141" s="292">
        <v>1.2867132867132867E-2</v>
      </c>
    </row>
    <row r="142" spans="1:16" ht="15">
      <c r="A142" s="254">
        <v>132</v>
      </c>
      <c r="B142" s="342" t="s">
        <v>37</v>
      </c>
      <c r="C142" s="415" t="s">
        <v>164</v>
      </c>
      <c r="D142" s="416">
        <v>44406</v>
      </c>
      <c r="E142" s="288">
        <v>1107.6500000000001</v>
      </c>
      <c r="F142" s="288">
        <v>1106.8666666666668</v>
      </c>
      <c r="G142" s="289">
        <v>1090.7833333333335</v>
      </c>
      <c r="H142" s="289">
        <v>1073.9166666666667</v>
      </c>
      <c r="I142" s="289">
        <v>1057.8333333333335</v>
      </c>
      <c r="J142" s="289">
        <v>1123.7333333333336</v>
      </c>
      <c r="K142" s="289">
        <v>1139.8166666666666</v>
      </c>
      <c r="L142" s="289">
        <v>1156.6833333333336</v>
      </c>
      <c r="M142" s="276">
        <v>1122.95</v>
      </c>
      <c r="N142" s="276">
        <v>1090</v>
      </c>
      <c r="O142" s="291">
        <v>1695750</v>
      </c>
      <c r="P142" s="292">
        <v>2.3076923076923078E-2</v>
      </c>
    </row>
    <row r="143" spans="1:16" ht="15">
      <c r="A143" s="254">
        <v>133</v>
      </c>
      <c r="B143" s="342" t="s">
        <v>53</v>
      </c>
      <c r="C143" s="415" t="s">
        <v>165</v>
      </c>
      <c r="D143" s="416">
        <v>44406</v>
      </c>
      <c r="E143" s="288">
        <v>220.15</v>
      </c>
      <c r="F143" s="288">
        <v>220.45000000000002</v>
      </c>
      <c r="G143" s="289">
        <v>217.80000000000004</v>
      </c>
      <c r="H143" s="289">
        <v>215.45000000000002</v>
      </c>
      <c r="I143" s="289">
        <v>212.80000000000004</v>
      </c>
      <c r="J143" s="289">
        <v>222.80000000000004</v>
      </c>
      <c r="K143" s="289">
        <v>225.45000000000002</v>
      </c>
      <c r="L143" s="289">
        <v>227.80000000000004</v>
      </c>
      <c r="M143" s="276">
        <v>223.1</v>
      </c>
      <c r="N143" s="276">
        <v>218.1</v>
      </c>
      <c r="O143" s="291">
        <v>22997000</v>
      </c>
      <c r="P143" s="292">
        <v>-8.502125531382845E-3</v>
      </c>
    </row>
    <row r="144" spans="1:16" ht="15">
      <c r="A144" s="254">
        <v>134</v>
      </c>
      <c r="B144" s="342" t="s">
        <v>42</v>
      </c>
      <c r="C144" s="415" t="s">
        <v>166</v>
      </c>
      <c r="D144" s="416">
        <v>44406</v>
      </c>
      <c r="E144" s="288">
        <v>147.44999999999999</v>
      </c>
      <c r="F144" s="288">
        <v>147.28333333333333</v>
      </c>
      <c r="G144" s="289">
        <v>145.96666666666667</v>
      </c>
      <c r="H144" s="289">
        <v>144.48333333333335</v>
      </c>
      <c r="I144" s="289">
        <v>143.16666666666669</v>
      </c>
      <c r="J144" s="289">
        <v>148.76666666666665</v>
      </c>
      <c r="K144" s="289">
        <v>150.08333333333331</v>
      </c>
      <c r="L144" s="289">
        <v>151.56666666666663</v>
      </c>
      <c r="M144" s="276">
        <v>148.6</v>
      </c>
      <c r="N144" s="276">
        <v>145.80000000000001</v>
      </c>
      <c r="O144" s="291">
        <v>24096000</v>
      </c>
      <c r="P144" s="292">
        <v>-9.6177558569667081E-3</v>
      </c>
    </row>
    <row r="145" spans="1:16" ht="15">
      <c r="A145" s="254">
        <v>135</v>
      </c>
      <c r="B145" s="342" t="s">
        <v>72</v>
      </c>
      <c r="C145" s="415" t="s">
        <v>167</v>
      </c>
      <c r="D145" s="416">
        <v>44406</v>
      </c>
      <c r="E145" s="288">
        <v>2087.1999999999998</v>
      </c>
      <c r="F145" s="288">
        <v>2076.9833333333331</v>
      </c>
      <c r="G145" s="289">
        <v>2049.2166666666662</v>
      </c>
      <c r="H145" s="289">
        <v>2011.2333333333331</v>
      </c>
      <c r="I145" s="289">
        <v>1983.4666666666662</v>
      </c>
      <c r="J145" s="289">
        <v>2114.9666666666662</v>
      </c>
      <c r="K145" s="289">
        <v>2142.7333333333336</v>
      </c>
      <c r="L145" s="289">
        <v>2180.7166666666662</v>
      </c>
      <c r="M145" s="276">
        <v>2104.75</v>
      </c>
      <c r="N145" s="276">
        <v>2039</v>
      </c>
      <c r="O145" s="291">
        <v>42779250</v>
      </c>
      <c r="P145" s="292">
        <v>-5.1799916282963586E-3</v>
      </c>
    </row>
    <row r="146" spans="1:16" ht="15">
      <c r="A146" s="254">
        <v>136</v>
      </c>
      <c r="B146" s="342" t="s">
        <v>111</v>
      </c>
      <c r="C146" s="415" t="s">
        <v>168</v>
      </c>
      <c r="D146" s="416">
        <v>44406</v>
      </c>
      <c r="E146" s="288">
        <v>125.15</v>
      </c>
      <c r="F146" s="288">
        <v>125.89999999999999</v>
      </c>
      <c r="G146" s="289">
        <v>123.79999999999998</v>
      </c>
      <c r="H146" s="289">
        <v>122.44999999999999</v>
      </c>
      <c r="I146" s="289">
        <v>120.34999999999998</v>
      </c>
      <c r="J146" s="289">
        <v>127.24999999999999</v>
      </c>
      <c r="K146" s="289">
        <v>129.34999999999997</v>
      </c>
      <c r="L146" s="289">
        <v>130.69999999999999</v>
      </c>
      <c r="M146" s="276">
        <v>128</v>
      </c>
      <c r="N146" s="276">
        <v>124.55</v>
      </c>
      <c r="O146" s="291">
        <v>171332500</v>
      </c>
      <c r="P146" s="292">
        <v>-1.1780821917808219E-2</v>
      </c>
    </row>
    <row r="147" spans="1:16" ht="15">
      <c r="A147" s="254">
        <v>137</v>
      </c>
      <c r="B147" s="342" t="s">
        <v>56</v>
      </c>
      <c r="C147" s="415" t="s">
        <v>274</v>
      </c>
      <c r="D147" s="416">
        <v>44406</v>
      </c>
      <c r="E147" s="288">
        <v>1037.1500000000001</v>
      </c>
      <c r="F147" s="288">
        <v>1032.4666666666669</v>
      </c>
      <c r="G147" s="289">
        <v>1025.7333333333338</v>
      </c>
      <c r="H147" s="289">
        <v>1014.3166666666668</v>
      </c>
      <c r="I147" s="289">
        <v>1007.5833333333337</v>
      </c>
      <c r="J147" s="289">
        <v>1043.8833333333339</v>
      </c>
      <c r="K147" s="289">
        <v>1050.616666666667</v>
      </c>
      <c r="L147" s="289">
        <v>1062.033333333334</v>
      </c>
      <c r="M147" s="276">
        <v>1039.2</v>
      </c>
      <c r="N147" s="276">
        <v>1021.05</v>
      </c>
      <c r="O147" s="291">
        <v>5458500</v>
      </c>
      <c r="P147" s="292">
        <v>1.6764459346186086E-2</v>
      </c>
    </row>
    <row r="148" spans="1:16" ht="15">
      <c r="A148" s="254">
        <v>138</v>
      </c>
      <c r="B148" s="342" t="s">
        <v>53</v>
      </c>
      <c r="C148" s="415" t="s">
        <v>169</v>
      </c>
      <c r="D148" s="416">
        <v>44406</v>
      </c>
      <c r="E148" s="288">
        <v>428.6</v>
      </c>
      <c r="F148" s="288">
        <v>428.81666666666666</v>
      </c>
      <c r="G148" s="289">
        <v>425.63333333333333</v>
      </c>
      <c r="H148" s="289">
        <v>422.66666666666669</v>
      </c>
      <c r="I148" s="289">
        <v>419.48333333333335</v>
      </c>
      <c r="J148" s="289">
        <v>431.7833333333333</v>
      </c>
      <c r="K148" s="289">
        <v>434.96666666666658</v>
      </c>
      <c r="L148" s="289">
        <v>437.93333333333328</v>
      </c>
      <c r="M148" s="276">
        <v>432</v>
      </c>
      <c r="N148" s="276">
        <v>425.85</v>
      </c>
      <c r="O148" s="291">
        <v>86788500</v>
      </c>
      <c r="P148" s="292">
        <v>-9.75542966677506E-3</v>
      </c>
    </row>
    <row r="149" spans="1:16" ht="15">
      <c r="A149" s="254">
        <v>139</v>
      </c>
      <c r="B149" s="342" t="s">
        <v>37</v>
      </c>
      <c r="C149" s="415" t="s">
        <v>170</v>
      </c>
      <c r="D149" s="416">
        <v>44406</v>
      </c>
      <c r="E149" s="288">
        <v>28157.8</v>
      </c>
      <c r="F149" s="288">
        <v>28142.866666666669</v>
      </c>
      <c r="G149" s="289">
        <v>27725.033333333336</v>
      </c>
      <c r="H149" s="289">
        <v>27292.266666666666</v>
      </c>
      <c r="I149" s="289">
        <v>26874.433333333334</v>
      </c>
      <c r="J149" s="289">
        <v>28575.633333333339</v>
      </c>
      <c r="K149" s="289">
        <v>28993.466666666667</v>
      </c>
      <c r="L149" s="289">
        <v>29426.233333333341</v>
      </c>
      <c r="M149" s="276">
        <v>28560.7</v>
      </c>
      <c r="N149" s="276">
        <v>27710.1</v>
      </c>
      <c r="O149" s="291">
        <v>165875</v>
      </c>
      <c r="P149" s="292">
        <v>4.2747131856042744E-2</v>
      </c>
    </row>
    <row r="150" spans="1:16" ht="15">
      <c r="A150" s="254">
        <v>140</v>
      </c>
      <c r="B150" s="342" t="s">
        <v>63</v>
      </c>
      <c r="C150" s="415" t="s">
        <v>171</v>
      </c>
      <c r="D150" s="416">
        <v>44406</v>
      </c>
      <c r="E150" s="288">
        <v>2020.75</v>
      </c>
      <c r="F150" s="288">
        <v>2025.05</v>
      </c>
      <c r="G150" s="289">
        <v>2008.35</v>
      </c>
      <c r="H150" s="289">
        <v>1995.95</v>
      </c>
      <c r="I150" s="289">
        <v>1979.25</v>
      </c>
      <c r="J150" s="289">
        <v>2037.4499999999998</v>
      </c>
      <c r="K150" s="289">
        <v>2054.15</v>
      </c>
      <c r="L150" s="289">
        <v>2066.5499999999997</v>
      </c>
      <c r="M150" s="276">
        <v>2041.75</v>
      </c>
      <c r="N150" s="276">
        <v>2012.65</v>
      </c>
      <c r="O150" s="291">
        <v>1341725</v>
      </c>
      <c r="P150" s="292">
        <v>3.1065088757396449E-2</v>
      </c>
    </row>
    <row r="151" spans="1:16" ht="15">
      <c r="A151" s="254">
        <v>141</v>
      </c>
      <c r="B151" s="342" t="s">
        <v>78</v>
      </c>
      <c r="C151" s="415" t="s">
        <v>172</v>
      </c>
      <c r="D151" s="416">
        <v>44406</v>
      </c>
      <c r="E151" s="288">
        <v>7615.8</v>
      </c>
      <c r="F151" s="288">
        <v>7623.7</v>
      </c>
      <c r="G151" s="289">
        <v>7587.45</v>
      </c>
      <c r="H151" s="289">
        <v>7559.1</v>
      </c>
      <c r="I151" s="289">
        <v>7522.85</v>
      </c>
      <c r="J151" s="289">
        <v>7652.0499999999993</v>
      </c>
      <c r="K151" s="289">
        <v>7688.2999999999993</v>
      </c>
      <c r="L151" s="289">
        <v>7716.6499999999987</v>
      </c>
      <c r="M151" s="276">
        <v>7659.95</v>
      </c>
      <c r="N151" s="276">
        <v>7595.35</v>
      </c>
      <c r="O151" s="291">
        <v>371375</v>
      </c>
      <c r="P151" s="292">
        <v>8.143875127248049E-3</v>
      </c>
    </row>
    <row r="152" spans="1:16" ht="15">
      <c r="A152" s="254">
        <v>142</v>
      </c>
      <c r="B152" s="342" t="s">
        <v>56</v>
      </c>
      <c r="C152" s="415" t="s">
        <v>173</v>
      </c>
      <c r="D152" s="416">
        <v>44406</v>
      </c>
      <c r="E152" s="288">
        <v>1460.15</v>
      </c>
      <c r="F152" s="288">
        <v>1461.9666666666665</v>
      </c>
      <c r="G152" s="289">
        <v>1450.9333333333329</v>
      </c>
      <c r="H152" s="289">
        <v>1441.7166666666665</v>
      </c>
      <c r="I152" s="289">
        <v>1430.6833333333329</v>
      </c>
      <c r="J152" s="289">
        <v>1471.1833333333329</v>
      </c>
      <c r="K152" s="289">
        <v>1482.2166666666662</v>
      </c>
      <c r="L152" s="289">
        <v>1491.4333333333329</v>
      </c>
      <c r="M152" s="276">
        <v>1473</v>
      </c>
      <c r="N152" s="276">
        <v>1452.75</v>
      </c>
      <c r="O152" s="291">
        <v>3777200</v>
      </c>
      <c r="P152" s="292">
        <v>1.060108131029365E-3</v>
      </c>
    </row>
    <row r="153" spans="1:16" ht="15">
      <c r="A153" s="254">
        <v>143</v>
      </c>
      <c r="B153" s="342" t="s">
        <v>51</v>
      </c>
      <c r="C153" s="415" t="s">
        <v>175</v>
      </c>
      <c r="D153" s="416">
        <v>44406</v>
      </c>
      <c r="E153" s="288">
        <v>669.8</v>
      </c>
      <c r="F153" s="288">
        <v>670.94999999999993</v>
      </c>
      <c r="G153" s="289">
        <v>666.89999999999986</v>
      </c>
      <c r="H153" s="289">
        <v>663.99999999999989</v>
      </c>
      <c r="I153" s="289">
        <v>659.94999999999982</v>
      </c>
      <c r="J153" s="289">
        <v>673.84999999999991</v>
      </c>
      <c r="K153" s="289">
        <v>677.89999999999986</v>
      </c>
      <c r="L153" s="289">
        <v>680.8</v>
      </c>
      <c r="M153" s="276">
        <v>675</v>
      </c>
      <c r="N153" s="276">
        <v>668.05</v>
      </c>
      <c r="O153" s="291">
        <v>38341800</v>
      </c>
      <c r="P153" s="292">
        <v>4.0695116586009676E-3</v>
      </c>
    </row>
    <row r="154" spans="1:16" ht="15">
      <c r="A154" s="254">
        <v>144</v>
      </c>
      <c r="B154" s="342" t="s">
        <v>88</v>
      </c>
      <c r="C154" s="415" t="s">
        <v>176</v>
      </c>
      <c r="D154" s="416">
        <v>44406</v>
      </c>
      <c r="E154" s="288">
        <v>525.95000000000005</v>
      </c>
      <c r="F154" s="288">
        <v>528.28333333333342</v>
      </c>
      <c r="G154" s="289">
        <v>521.11666666666679</v>
      </c>
      <c r="H154" s="289">
        <v>516.28333333333342</v>
      </c>
      <c r="I154" s="289">
        <v>509.11666666666679</v>
      </c>
      <c r="J154" s="289">
        <v>533.11666666666679</v>
      </c>
      <c r="K154" s="289">
        <v>540.28333333333353</v>
      </c>
      <c r="L154" s="289">
        <v>545.11666666666679</v>
      </c>
      <c r="M154" s="276">
        <v>535.45000000000005</v>
      </c>
      <c r="N154" s="276">
        <v>523.45000000000005</v>
      </c>
      <c r="O154" s="291">
        <v>14194500</v>
      </c>
      <c r="P154" s="292">
        <v>6.5950430805233485E-3</v>
      </c>
    </row>
    <row r="155" spans="1:16" ht="15">
      <c r="A155" s="254">
        <v>145</v>
      </c>
      <c r="B155" s="342" t="s">
        <v>813</v>
      </c>
      <c r="C155" s="415" t="s">
        <v>177</v>
      </c>
      <c r="D155" s="416">
        <v>44406</v>
      </c>
      <c r="E155" s="288">
        <v>781.85</v>
      </c>
      <c r="F155" s="288">
        <v>782.35</v>
      </c>
      <c r="G155" s="289">
        <v>769.5</v>
      </c>
      <c r="H155" s="289">
        <v>757.15</v>
      </c>
      <c r="I155" s="289">
        <v>744.3</v>
      </c>
      <c r="J155" s="289">
        <v>794.7</v>
      </c>
      <c r="K155" s="289">
        <v>807.55000000000018</v>
      </c>
      <c r="L155" s="289">
        <v>819.90000000000009</v>
      </c>
      <c r="M155" s="276">
        <v>795.2</v>
      </c>
      <c r="N155" s="276">
        <v>770</v>
      </c>
      <c r="O155" s="291">
        <v>9509000</v>
      </c>
      <c r="P155" s="292">
        <v>6.8667116205888959E-2</v>
      </c>
    </row>
    <row r="156" spans="1:16" ht="15">
      <c r="A156" s="254">
        <v>146</v>
      </c>
      <c r="B156" s="342" t="s">
        <v>49</v>
      </c>
      <c r="C156" s="415" t="s">
        <v>782</v>
      </c>
      <c r="D156" s="416">
        <v>44406</v>
      </c>
      <c r="E156" s="288">
        <v>779.15</v>
      </c>
      <c r="F156" s="288">
        <v>780.1</v>
      </c>
      <c r="G156" s="289">
        <v>771.05000000000007</v>
      </c>
      <c r="H156" s="289">
        <v>762.95</v>
      </c>
      <c r="I156" s="289">
        <v>753.90000000000009</v>
      </c>
      <c r="J156" s="289">
        <v>788.2</v>
      </c>
      <c r="K156" s="289">
        <v>797.25</v>
      </c>
      <c r="L156" s="289">
        <v>805.35</v>
      </c>
      <c r="M156" s="276">
        <v>789.15</v>
      </c>
      <c r="N156" s="276">
        <v>772</v>
      </c>
      <c r="O156" s="291">
        <v>6822900</v>
      </c>
      <c r="P156" s="292">
        <v>8.5811215326282182E-3</v>
      </c>
    </row>
    <row r="157" spans="1:16" ht="15">
      <c r="A157" s="254">
        <v>147</v>
      </c>
      <c r="B157" s="342" t="s">
        <v>43</v>
      </c>
      <c r="C157" s="415" t="s">
        <v>179</v>
      </c>
      <c r="D157" s="416">
        <v>44406</v>
      </c>
      <c r="E157" s="288">
        <v>305.14999999999998</v>
      </c>
      <c r="F157" s="288">
        <v>306.2833333333333</v>
      </c>
      <c r="G157" s="289">
        <v>302.56666666666661</v>
      </c>
      <c r="H157" s="289">
        <v>299.98333333333329</v>
      </c>
      <c r="I157" s="289">
        <v>296.26666666666659</v>
      </c>
      <c r="J157" s="289">
        <v>308.86666666666662</v>
      </c>
      <c r="K157" s="289">
        <v>312.58333333333331</v>
      </c>
      <c r="L157" s="289">
        <v>315.16666666666663</v>
      </c>
      <c r="M157" s="276">
        <v>310</v>
      </c>
      <c r="N157" s="276">
        <v>303.7</v>
      </c>
      <c r="O157" s="291">
        <v>145720500</v>
      </c>
      <c r="P157" s="292">
        <v>3.6573004095203344E-2</v>
      </c>
    </row>
    <row r="158" spans="1:16" ht="15">
      <c r="A158" s="254">
        <v>148</v>
      </c>
      <c r="B158" s="342" t="s">
        <v>42</v>
      </c>
      <c r="C158" s="415" t="s">
        <v>181</v>
      </c>
      <c r="D158" s="416">
        <v>44406</v>
      </c>
      <c r="E158" s="288">
        <v>124.35</v>
      </c>
      <c r="F158" s="288">
        <v>124.95</v>
      </c>
      <c r="G158" s="289">
        <v>123.45</v>
      </c>
      <c r="H158" s="289">
        <v>122.55</v>
      </c>
      <c r="I158" s="289">
        <v>121.05</v>
      </c>
      <c r="J158" s="289">
        <v>125.85000000000001</v>
      </c>
      <c r="K158" s="289">
        <v>127.35000000000001</v>
      </c>
      <c r="L158" s="289">
        <v>128.25</v>
      </c>
      <c r="M158" s="276">
        <v>126.45</v>
      </c>
      <c r="N158" s="276">
        <v>124.05</v>
      </c>
      <c r="O158" s="291">
        <v>137862000</v>
      </c>
      <c r="P158" s="292">
        <v>3.1723580521317435E-2</v>
      </c>
    </row>
    <row r="159" spans="1:16" ht="15">
      <c r="A159" s="254">
        <v>149</v>
      </c>
      <c r="B159" s="342" t="s">
        <v>111</v>
      </c>
      <c r="C159" s="415" t="s">
        <v>182</v>
      </c>
      <c r="D159" s="416">
        <v>44406</v>
      </c>
      <c r="E159" s="288">
        <v>1230.05</v>
      </c>
      <c r="F159" s="288">
        <v>1237.1333333333332</v>
      </c>
      <c r="G159" s="289">
        <v>1213.4166666666665</v>
      </c>
      <c r="H159" s="289">
        <v>1196.7833333333333</v>
      </c>
      <c r="I159" s="289">
        <v>1173.0666666666666</v>
      </c>
      <c r="J159" s="289">
        <v>1253.7666666666664</v>
      </c>
      <c r="K159" s="289">
        <v>1277.4833333333331</v>
      </c>
      <c r="L159" s="289">
        <v>1294.1166666666663</v>
      </c>
      <c r="M159" s="276">
        <v>1260.8499999999999</v>
      </c>
      <c r="N159" s="276">
        <v>1220.5</v>
      </c>
      <c r="O159" s="291">
        <v>46079350</v>
      </c>
      <c r="P159" s="292">
        <v>-4.0835825120755849E-2</v>
      </c>
    </row>
    <row r="160" spans="1:16" ht="15">
      <c r="A160" s="254">
        <v>150</v>
      </c>
      <c r="B160" s="342" t="s">
        <v>106</v>
      </c>
      <c r="C160" s="415" t="s">
        <v>183</v>
      </c>
      <c r="D160" s="416">
        <v>44406</v>
      </c>
      <c r="E160" s="288">
        <v>3198.05</v>
      </c>
      <c r="F160" s="288">
        <v>3209.8666666666668</v>
      </c>
      <c r="G160" s="289">
        <v>3181.7833333333338</v>
      </c>
      <c r="H160" s="289">
        <v>3165.5166666666669</v>
      </c>
      <c r="I160" s="289">
        <v>3137.4333333333338</v>
      </c>
      <c r="J160" s="289">
        <v>3226.1333333333337</v>
      </c>
      <c r="K160" s="289">
        <v>3254.2166666666667</v>
      </c>
      <c r="L160" s="289">
        <v>3270.4833333333336</v>
      </c>
      <c r="M160" s="276">
        <v>3237.95</v>
      </c>
      <c r="N160" s="276">
        <v>3193.6</v>
      </c>
      <c r="O160" s="291">
        <v>9500700</v>
      </c>
      <c r="P160" s="292">
        <v>-3.8062283737024223E-3</v>
      </c>
    </row>
    <row r="161" spans="1:16" ht="15">
      <c r="A161" s="254">
        <v>151</v>
      </c>
      <c r="B161" s="342" t="s">
        <v>106</v>
      </c>
      <c r="C161" s="415" t="s">
        <v>184</v>
      </c>
      <c r="D161" s="416">
        <v>44406</v>
      </c>
      <c r="E161" s="288">
        <v>1028.25</v>
      </c>
      <c r="F161" s="288">
        <v>1027.6000000000001</v>
      </c>
      <c r="G161" s="289">
        <v>1021.6000000000004</v>
      </c>
      <c r="H161" s="289">
        <v>1014.9500000000003</v>
      </c>
      <c r="I161" s="289">
        <v>1008.9500000000005</v>
      </c>
      <c r="J161" s="289">
        <v>1034.2500000000002</v>
      </c>
      <c r="K161" s="289">
        <v>1040.2499999999998</v>
      </c>
      <c r="L161" s="289">
        <v>1046.9000000000001</v>
      </c>
      <c r="M161" s="276">
        <v>1033.5999999999999</v>
      </c>
      <c r="N161" s="276">
        <v>1020.95</v>
      </c>
      <c r="O161" s="291">
        <v>16095000</v>
      </c>
      <c r="P161" s="292">
        <v>1.4177693761814745E-2</v>
      </c>
    </row>
    <row r="162" spans="1:16" ht="15">
      <c r="A162" s="254">
        <v>152</v>
      </c>
      <c r="B162" s="342" t="s">
        <v>49</v>
      </c>
      <c r="C162" s="415" t="s">
        <v>185</v>
      </c>
      <c r="D162" s="416">
        <v>44406</v>
      </c>
      <c r="E162" s="288">
        <v>1723.8</v>
      </c>
      <c r="F162" s="288">
        <v>1727</v>
      </c>
      <c r="G162" s="289">
        <v>1712.75</v>
      </c>
      <c r="H162" s="289">
        <v>1701.7</v>
      </c>
      <c r="I162" s="289">
        <v>1687.45</v>
      </c>
      <c r="J162" s="289">
        <v>1738.05</v>
      </c>
      <c r="K162" s="289">
        <v>1752.3</v>
      </c>
      <c r="L162" s="289">
        <v>1763.35</v>
      </c>
      <c r="M162" s="276">
        <v>1741.25</v>
      </c>
      <c r="N162" s="276">
        <v>1715.95</v>
      </c>
      <c r="O162" s="291">
        <v>4830375</v>
      </c>
      <c r="P162" s="292">
        <v>-2.4757722592368261E-2</v>
      </c>
    </row>
    <row r="163" spans="1:16" ht="15">
      <c r="A163" s="254">
        <v>153</v>
      </c>
      <c r="B163" s="342" t="s">
        <v>51</v>
      </c>
      <c r="C163" s="415" t="s">
        <v>186</v>
      </c>
      <c r="D163" s="416">
        <v>44406</v>
      </c>
      <c r="E163" s="288">
        <v>3024.1</v>
      </c>
      <c r="F163" s="288">
        <v>3020.2333333333336</v>
      </c>
      <c r="G163" s="289">
        <v>3002.4666666666672</v>
      </c>
      <c r="H163" s="289">
        <v>2980.8333333333335</v>
      </c>
      <c r="I163" s="289">
        <v>2963.0666666666671</v>
      </c>
      <c r="J163" s="289">
        <v>3041.8666666666672</v>
      </c>
      <c r="K163" s="289">
        <v>3059.6333333333337</v>
      </c>
      <c r="L163" s="289">
        <v>3081.2666666666673</v>
      </c>
      <c r="M163" s="276">
        <v>3038</v>
      </c>
      <c r="N163" s="276">
        <v>2998.6</v>
      </c>
      <c r="O163" s="291">
        <v>781250</v>
      </c>
      <c r="P163" s="292">
        <v>-6.043256997455471E-3</v>
      </c>
    </row>
    <row r="164" spans="1:16" ht="15">
      <c r="A164" s="254">
        <v>154</v>
      </c>
      <c r="B164" s="342" t="s">
        <v>42</v>
      </c>
      <c r="C164" s="415" t="s">
        <v>187</v>
      </c>
      <c r="D164" s="416">
        <v>44406</v>
      </c>
      <c r="E164" s="288">
        <v>476.3</v>
      </c>
      <c r="F164" s="288">
        <v>475.33333333333331</v>
      </c>
      <c r="G164" s="289">
        <v>472.96666666666664</v>
      </c>
      <c r="H164" s="289">
        <v>469.63333333333333</v>
      </c>
      <c r="I164" s="289">
        <v>467.26666666666665</v>
      </c>
      <c r="J164" s="289">
        <v>478.66666666666663</v>
      </c>
      <c r="K164" s="289">
        <v>481.0333333333333</v>
      </c>
      <c r="L164" s="289">
        <v>484.36666666666662</v>
      </c>
      <c r="M164" s="276">
        <v>477.7</v>
      </c>
      <c r="N164" s="276">
        <v>472</v>
      </c>
      <c r="O164" s="291">
        <v>2962500</v>
      </c>
      <c r="P164" s="292">
        <v>-3.0287733467945482E-3</v>
      </c>
    </row>
    <row r="165" spans="1:16" ht="15">
      <c r="A165" s="254">
        <v>155</v>
      </c>
      <c r="B165" s="342" t="s">
        <v>39</v>
      </c>
      <c r="C165" s="415" t="s">
        <v>492</v>
      </c>
      <c r="D165" s="416">
        <v>44406</v>
      </c>
      <c r="E165" s="288">
        <v>903.35</v>
      </c>
      <c r="F165" s="288">
        <v>910.2166666666667</v>
      </c>
      <c r="G165" s="289">
        <v>892.63333333333344</v>
      </c>
      <c r="H165" s="289">
        <v>881.91666666666674</v>
      </c>
      <c r="I165" s="289">
        <v>864.33333333333348</v>
      </c>
      <c r="J165" s="289">
        <v>920.93333333333339</v>
      </c>
      <c r="K165" s="289">
        <v>938.51666666666665</v>
      </c>
      <c r="L165" s="289">
        <v>949.23333333333335</v>
      </c>
      <c r="M165" s="276">
        <v>927.8</v>
      </c>
      <c r="N165" s="276">
        <v>899.5</v>
      </c>
      <c r="O165" s="291">
        <v>1082425</v>
      </c>
      <c r="P165" s="292">
        <v>1.7029972752043598E-2</v>
      </c>
    </row>
    <row r="166" spans="1:16" ht="15">
      <c r="A166" s="254">
        <v>156</v>
      </c>
      <c r="B166" s="342" t="s">
        <v>43</v>
      </c>
      <c r="C166" s="415" t="s">
        <v>188</v>
      </c>
      <c r="D166" s="416">
        <v>44406</v>
      </c>
      <c r="E166" s="288">
        <v>602.6</v>
      </c>
      <c r="F166" s="288">
        <v>603.9</v>
      </c>
      <c r="G166" s="289">
        <v>599.04999999999995</v>
      </c>
      <c r="H166" s="289">
        <v>595.5</v>
      </c>
      <c r="I166" s="289">
        <v>590.65</v>
      </c>
      <c r="J166" s="289">
        <v>607.44999999999993</v>
      </c>
      <c r="K166" s="289">
        <v>612.30000000000007</v>
      </c>
      <c r="L166" s="289">
        <v>615.84999999999991</v>
      </c>
      <c r="M166" s="276">
        <v>608.75</v>
      </c>
      <c r="N166" s="276">
        <v>600.35</v>
      </c>
      <c r="O166" s="291">
        <v>6598200</v>
      </c>
      <c r="P166" s="292">
        <v>-2.5635724622700022E-2</v>
      </c>
    </row>
    <row r="167" spans="1:16" ht="15">
      <c r="A167" s="254">
        <v>157</v>
      </c>
      <c r="B167" s="342" t="s">
        <v>49</v>
      </c>
      <c r="C167" s="415" t="s">
        <v>189</v>
      </c>
      <c r="D167" s="416">
        <v>44406</v>
      </c>
      <c r="E167" s="288">
        <v>1438.25</v>
      </c>
      <c r="F167" s="288">
        <v>1440.8999999999999</v>
      </c>
      <c r="G167" s="289">
        <v>1433.3499999999997</v>
      </c>
      <c r="H167" s="289">
        <v>1428.4499999999998</v>
      </c>
      <c r="I167" s="289">
        <v>1420.8999999999996</v>
      </c>
      <c r="J167" s="289">
        <v>1445.7999999999997</v>
      </c>
      <c r="K167" s="289">
        <v>1453.35</v>
      </c>
      <c r="L167" s="289">
        <v>1458.2499999999998</v>
      </c>
      <c r="M167" s="276">
        <v>1448.45</v>
      </c>
      <c r="N167" s="276">
        <v>1436</v>
      </c>
      <c r="O167" s="291">
        <v>1481900</v>
      </c>
      <c r="P167" s="292">
        <v>-2.7560863573725312E-2</v>
      </c>
    </row>
    <row r="168" spans="1:16" ht="15">
      <c r="A168" s="254">
        <v>158</v>
      </c>
      <c r="B168" s="342" t="s">
        <v>37</v>
      </c>
      <c r="C168" s="415" t="s">
        <v>191</v>
      </c>
      <c r="D168" s="416">
        <v>44406</v>
      </c>
      <c r="E168" s="288">
        <v>7090.9</v>
      </c>
      <c r="F168" s="288">
        <v>7037.2999999999993</v>
      </c>
      <c r="G168" s="289">
        <v>6959.6499999999987</v>
      </c>
      <c r="H168" s="289">
        <v>6828.4</v>
      </c>
      <c r="I168" s="289">
        <v>6750.7499999999991</v>
      </c>
      <c r="J168" s="289">
        <v>7168.5499999999984</v>
      </c>
      <c r="K168" s="289">
        <v>7246.2</v>
      </c>
      <c r="L168" s="289">
        <v>7377.449999999998</v>
      </c>
      <c r="M168" s="276">
        <v>7114.95</v>
      </c>
      <c r="N168" s="276">
        <v>6906.05</v>
      </c>
      <c r="O168" s="291">
        <v>2128000</v>
      </c>
      <c r="P168" s="292">
        <v>1.6091295420904358E-2</v>
      </c>
    </row>
    <row r="169" spans="1:16" ht="15">
      <c r="A169" s="254">
        <v>159</v>
      </c>
      <c r="B169" s="342" t="s">
        <v>813</v>
      </c>
      <c r="C169" s="415" t="s">
        <v>193</v>
      </c>
      <c r="D169" s="416">
        <v>44406</v>
      </c>
      <c r="E169" s="288">
        <v>815.35</v>
      </c>
      <c r="F169" s="288">
        <v>816.73333333333323</v>
      </c>
      <c r="G169" s="289">
        <v>807.71666666666647</v>
      </c>
      <c r="H169" s="289">
        <v>800.08333333333326</v>
      </c>
      <c r="I169" s="289">
        <v>791.06666666666649</v>
      </c>
      <c r="J169" s="289">
        <v>824.36666666666645</v>
      </c>
      <c r="K169" s="289">
        <v>833.3833333333331</v>
      </c>
      <c r="L169" s="289">
        <v>841.01666666666642</v>
      </c>
      <c r="M169" s="276">
        <v>825.75</v>
      </c>
      <c r="N169" s="276">
        <v>809.1</v>
      </c>
      <c r="O169" s="291">
        <v>23284300</v>
      </c>
      <c r="P169" s="292">
        <v>2.3368757856244999E-2</v>
      </c>
    </row>
    <row r="170" spans="1:16" ht="15">
      <c r="A170" s="254">
        <v>160</v>
      </c>
      <c r="B170" s="342" t="s">
        <v>111</v>
      </c>
      <c r="C170" s="415" t="s">
        <v>194</v>
      </c>
      <c r="D170" s="416">
        <v>44406</v>
      </c>
      <c r="E170" s="288">
        <v>271.35000000000002</v>
      </c>
      <c r="F170" s="288">
        <v>272.25000000000006</v>
      </c>
      <c r="G170" s="289">
        <v>268.2000000000001</v>
      </c>
      <c r="H170" s="289">
        <v>265.05000000000007</v>
      </c>
      <c r="I170" s="289">
        <v>261.00000000000011</v>
      </c>
      <c r="J170" s="289">
        <v>275.40000000000009</v>
      </c>
      <c r="K170" s="289">
        <v>279.45000000000005</v>
      </c>
      <c r="L170" s="289">
        <v>282.60000000000008</v>
      </c>
      <c r="M170" s="276">
        <v>276.3</v>
      </c>
      <c r="N170" s="276">
        <v>269.10000000000002</v>
      </c>
      <c r="O170" s="291">
        <v>116935100</v>
      </c>
      <c r="P170" s="292">
        <v>-1.7119182865183179E-2</v>
      </c>
    </row>
    <row r="171" spans="1:16" ht="15">
      <c r="A171" s="254">
        <v>161</v>
      </c>
      <c r="B171" s="342" t="s">
        <v>63</v>
      </c>
      <c r="C171" s="415" t="s">
        <v>195</v>
      </c>
      <c r="D171" s="416">
        <v>44406</v>
      </c>
      <c r="E171" s="288">
        <v>1019.9</v>
      </c>
      <c r="F171" s="288">
        <v>1021.9833333333332</v>
      </c>
      <c r="G171" s="289">
        <v>1014.1666666666665</v>
      </c>
      <c r="H171" s="289">
        <v>1008.4333333333333</v>
      </c>
      <c r="I171" s="289">
        <v>1000.6166666666666</v>
      </c>
      <c r="J171" s="289">
        <v>1027.7166666666665</v>
      </c>
      <c r="K171" s="289">
        <v>1035.5333333333333</v>
      </c>
      <c r="L171" s="289">
        <v>1041.2666666666664</v>
      </c>
      <c r="M171" s="276">
        <v>1029.8</v>
      </c>
      <c r="N171" s="276">
        <v>1016.25</v>
      </c>
      <c r="O171" s="291">
        <v>3256000</v>
      </c>
      <c r="P171" s="292">
        <v>-1.8833810456531565E-2</v>
      </c>
    </row>
    <row r="172" spans="1:16" ht="15">
      <c r="A172" s="254">
        <v>162</v>
      </c>
      <c r="B172" s="342" t="s">
        <v>106</v>
      </c>
      <c r="C172" s="415" t="s">
        <v>196</v>
      </c>
      <c r="D172" s="416">
        <v>44406</v>
      </c>
      <c r="E172" s="288">
        <v>528.25</v>
      </c>
      <c r="F172" s="288">
        <v>528.9</v>
      </c>
      <c r="G172" s="289">
        <v>524.19999999999993</v>
      </c>
      <c r="H172" s="289">
        <v>520.15</v>
      </c>
      <c r="I172" s="289">
        <v>515.44999999999993</v>
      </c>
      <c r="J172" s="289">
        <v>532.94999999999993</v>
      </c>
      <c r="K172" s="289">
        <v>537.65</v>
      </c>
      <c r="L172" s="289">
        <v>541.69999999999993</v>
      </c>
      <c r="M172" s="276">
        <v>533.6</v>
      </c>
      <c r="N172" s="276">
        <v>524.85</v>
      </c>
      <c r="O172" s="291">
        <v>32720000</v>
      </c>
      <c r="P172" s="292">
        <v>3.4238608203105245E-2</v>
      </c>
    </row>
    <row r="173" spans="1:16" ht="15">
      <c r="A173" s="254">
        <v>163</v>
      </c>
      <c r="B173" s="342" t="s">
        <v>88</v>
      </c>
      <c r="C173" s="415" t="s">
        <v>198</v>
      </c>
      <c r="D173" s="416">
        <v>44406</v>
      </c>
      <c r="E173" s="288">
        <v>215.65</v>
      </c>
      <c r="F173" s="288">
        <v>216.65</v>
      </c>
      <c r="G173" s="289">
        <v>214.3</v>
      </c>
      <c r="H173" s="289">
        <v>212.95000000000002</v>
      </c>
      <c r="I173" s="289">
        <v>210.60000000000002</v>
      </c>
      <c r="J173" s="289">
        <v>218</v>
      </c>
      <c r="K173" s="289">
        <v>220.34999999999997</v>
      </c>
      <c r="L173" s="289">
        <v>221.7</v>
      </c>
      <c r="M173" s="276">
        <v>219</v>
      </c>
      <c r="N173" s="276">
        <v>215.3</v>
      </c>
      <c r="O173" s="291">
        <v>61662000</v>
      </c>
      <c r="P173" s="292">
        <v>-1.8938474238819015E-3</v>
      </c>
    </row>
    <row r="174" spans="1:16" ht="15">
      <c r="A174" s="477"/>
      <c r="B174" s="478"/>
      <c r="C174" s="477"/>
      <c r="D174" s="479"/>
      <c r="E174" s="480"/>
      <c r="F174" s="480"/>
      <c r="G174" s="481"/>
      <c r="H174" s="481"/>
      <c r="I174" s="481"/>
      <c r="J174" s="481"/>
      <c r="K174" s="481"/>
      <c r="L174" s="481"/>
      <c r="M174" s="482"/>
      <c r="N174" s="482"/>
      <c r="O174" s="483"/>
      <c r="P174" s="484"/>
    </row>
    <row r="175" spans="1:16" ht="15">
      <c r="A175" s="477"/>
      <c r="B175" s="478"/>
      <c r="C175" s="477"/>
      <c r="D175" s="479"/>
      <c r="E175" s="480"/>
      <c r="F175" s="480"/>
      <c r="G175" s="481"/>
      <c r="H175" s="481"/>
      <c r="I175" s="481"/>
      <c r="J175" s="481"/>
      <c r="K175" s="481"/>
      <c r="L175" s="481"/>
      <c r="M175" s="482"/>
      <c r="N175" s="482"/>
      <c r="O175" s="483"/>
      <c r="P175" s="484"/>
    </row>
    <row r="176" spans="1:16" ht="15">
      <c r="A176" s="477"/>
      <c r="B176" s="478"/>
      <c r="C176" s="477"/>
      <c r="D176" s="479"/>
      <c r="E176" s="480"/>
      <c r="F176" s="480"/>
      <c r="G176" s="481"/>
      <c r="H176" s="481"/>
      <c r="I176" s="481"/>
      <c r="J176" s="481"/>
      <c r="K176" s="481"/>
      <c r="L176" s="481"/>
      <c r="M176" s="482"/>
      <c r="N176" s="482"/>
      <c r="O176" s="483"/>
      <c r="P176" s="484"/>
    </row>
    <row r="177" spans="1:16" ht="15">
      <c r="A177" s="477"/>
      <c r="B177" s="478"/>
      <c r="C177" s="477"/>
      <c r="D177" s="479"/>
      <c r="E177" s="480"/>
      <c r="F177" s="480"/>
      <c r="G177" s="481"/>
      <c r="H177" s="481"/>
      <c r="I177" s="481"/>
      <c r="J177" s="481"/>
      <c r="K177" s="481"/>
      <c r="L177" s="481"/>
      <c r="M177" s="482"/>
      <c r="N177" s="482"/>
      <c r="O177" s="483"/>
      <c r="P177" s="484"/>
    </row>
    <row r="178" spans="1:16" ht="15">
      <c r="A178" s="477"/>
      <c r="B178" s="478"/>
      <c r="C178" s="477"/>
      <c r="D178" s="479"/>
      <c r="E178" s="480"/>
      <c r="F178" s="480"/>
      <c r="G178" s="481"/>
      <c r="H178" s="481"/>
      <c r="I178" s="481"/>
      <c r="J178" s="481"/>
      <c r="K178" s="481"/>
      <c r="L178" s="481"/>
      <c r="M178" s="482"/>
      <c r="N178" s="482"/>
      <c r="O178" s="483"/>
      <c r="P178" s="484"/>
    </row>
    <row r="179" spans="1:16">
      <c r="B179" s="478"/>
    </row>
    <row r="180" spans="1:16">
      <c r="B180" s="478"/>
    </row>
    <row r="181" spans="1:16">
      <c r="B181" s="478"/>
    </row>
    <row r="182" spans="1:16">
      <c r="B182" s="478"/>
    </row>
    <row r="184" spans="1:16">
      <c r="A184" s="268" t="s">
        <v>199</v>
      </c>
    </row>
    <row r="185" spans="1:16">
      <c r="A185" s="268" t="s">
        <v>200</v>
      </c>
    </row>
    <row r="186" spans="1:16">
      <c r="A186" s="268" t="s">
        <v>201</v>
      </c>
    </row>
    <row r="187" spans="1:16">
      <c r="A187" s="268" t="s">
        <v>202</v>
      </c>
    </row>
    <row r="188" spans="1:16">
      <c r="A188" s="268" t="s">
        <v>203</v>
      </c>
    </row>
    <row r="190" spans="1:16">
      <c r="A190" s="272" t="s">
        <v>204</v>
      </c>
    </row>
    <row r="191" spans="1:16">
      <c r="A191" s="293" t="s">
        <v>205</v>
      </c>
    </row>
    <row r="192" spans="1:16">
      <c r="A192" s="293" t="s">
        <v>206</v>
      </c>
    </row>
    <row r="193" spans="1:1">
      <c r="A193" s="293" t="s">
        <v>207</v>
      </c>
    </row>
    <row r="194" spans="1:1">
      <c r="A194" s="294" t="s">
        <v>208</v>
      </c>
    </row>
    <row r="195" spans="1:1">
      <c r="A195" s="294" t="s">
        <v>209</v>
      </c>
    </row>
    <row r="196" spans="1:1">
      <c r="A196" s="294" t="s">
        <v>210</v>
      </c>
    </row>
    <row r="197" spans="1:1">
      <c r="A197" s="294" t="s">
        <v>211</v>
      </c>
    </row>
    <row r="198" spans="1:1">
      <c r="A198" s="294" t="s">
        <v>212</v>
      </c>
    </row>
    <row r="199" spans="1:1">
      <c r="A199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D18" sqref="D18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44390</v>
      </c>
    </row>
    <row r="7" spans="1:15">
      <c r="A7"/>
    </row>
    <row r="8" spans="1:15" ht="28.5" customHeight="1">
      <c r="A8" s="573" t="s">
        <v>16</v>
      </c>
      <c r="B8" s="574"/>
      <c r="C8" s="572" t="s">
        <v>19</v>
      </c>
      <c r="D8" s="572" t="s">
        <v>20</v>
      </c>
      <c r="E8" s="572" t="s">
        <v>21</v>
      </c>
      <c r="F8" s="572"/>
      <c r="G8" s="572"/>
      <c r="H8" s="572" t="s">
        <v>22</v>
      </c>
      <c r="I8" s="572"/>
      <c r="J8" s="572"/>
      <c r="K8" s="251"/>
      <c r="L8" s="259"/>
      <c r="M8" s="259"/>
    </row>
    <row r="9" spans="1:15" ht="36" customHeight="1">
      <c r="A9" s="568"/>
      <c r="B9" s="570"/>
      <c r="C9" s="575" t="s">
        <v>23</v>
      </c>
      <c r="D9" s="575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15692.6</v>
      </c>
      <c r="D10" s="275">
        <v>15708.85</v>
      </c>
      <c r="E10" s="275">
        <v>15628.5</v>
      </c>
      <c r="F10" s="275">
        <v>15564.4</v>
      </c>
      <c r="G10" s="275">
        <v>15484.05</v>
      </c>
      <c r="H10" s="275">
        <v>15772.95</v>
      </c>
      <c r="I10" s="275">
        <v>15853.300000000003</v>
      </c>
      <c r="J10" s="275">
        <v>15917.400000000001</v>
      </c>
      <c r="K10" s="274">
        <v>15789.2</v>
      </c>
      <c r="L10" s="274">
        <v>15644.75</v>
      </c>
      <c r="M10" s="279"/>
    </row>
    <row r="11" spans="1:15">
      <c r="A11" s="273">
        <v>2</v>
      </c>
      <c r="B11" s="254" t="s">
        <v>216</v>
      </c>
      <c r="C11" s="276">
        <v>35198.9</v>
      </c>
      <c r="D11" s="256">
        <v>35217.850000000006</v>
      </c>
      <c r="E11" s="256">
        <v>35041.400000000009</v>
      </c>
      <c r="F11" s="256">
        <v>34883.9</v>
      </c>
      <c r="G11" s="256">
        <v>34707.450000000004</v>
      </c>
      <c r="H11" s="256">
        <v>35375.350000000013</v>
      </c>
      <c r="I11" s="256">
        <v>35551.80000000001</v>
      </c>
      <c r="J11" s="256">
        <v>35709.300000000017</v>
      </c>
      <c r="K11" s="276">
        <v>35394.300000000003</v>
      </c>
      <c r="L11" s="276">
        <v>35060.35</v>
      </c>
      <c r="M11" s="279"/>
    </row>
    <row r="12" spans="1:15">
      <c r="A12" s="273">
        <v>3</v>
      </c>
      <c r="B12" s="262" t="s">
        <v>217</v>
      </c>
      <c r="C12" s="276">
        <v>2048.9499999999998</v>
      </c>
      <c r="D12" s="256">
        <v>2052.6</v>
      </c>
      <c r="E12" s="256">
        <v>2042.1499999999996</v>
      </c>
      <c r="F12" s="256">
        <v>2035.3499999999997</v>
      </c>
      <c r="G12" s="256">
        <v>2024.8999999999994</v>
      </c>
      <c r="H12" s="256">
        <v>2059.3999999999996</v>
      </c>
      <c r="I12" s="256">
        <v>2069.8499999999995</v>
      </c>
      <c r="J12" s="256">
        <v>2076.65</v>
      </c>
      <c r="K12" s="276">
        <v>2063.0500000000002</v>
      </c>
      <c r="L12" s="276">
        <v>2045.8</v>
      </c>
      <c r="M12" s="279"/>
    </row>
    <row r="13" spans="1:15">
      <c r="A13" s="273">
        <v>4</v>
      </c>
      <c r="B13" s="254" t="s">
        <v>218</v>
      </c>
      <c r="C13" s="276">
        <v>4374.55</v>
      </c>
      <c r="D13" s="256">
        <v>4378.666666666667</v>
      </c>
      <c r="E13" s="256">
        <v>4356.5833333333339</v>
      </c>
      <c r="F13" s="256">
        <v>4338.6166666666668</v>
      </c>
      <c r="G13" s="256">
        <v>4316.5333333333338</v>
      </c>
      <c r="H13" s="256">
        <v>4396.6333333333341</v>
      </c>
      <c r="I13" s="256">
        <v>4418.7166666666681</v>
      </c>
      <c r="J13" s="256">
        <v>4436.6833333333343</v>
      </c>
      <c r="K13" s="276">
        <v>4400.75</v>
      </c>
      <c r="L13" s="276">
        <v>4360.7</v>
      </c>
      <c r="M13" s="279"/>
    </row>
    <row r="14" spans="1:15">
      <c r="A14" s="273">
        <v>5</v>
      </c>
      <c r="B14" s="254" t="s">
        <v>219</v>
      </c>
      <c r="C14" s="276">
        <v>28532.35</v>
      </c>
      <c r="D14" s="256">
        <v>28602.816666666666</v>
      </c>
      <c r="E14" s="256">
        <v>28351.083333333332</v>
      </c>
      <c r="F14" s="256">
        <v>28169.816666666666</v>
      </c>
      <c r="G14" s="256">
        <v>27918.083333333332</v>
      </c>
      <c r="H14" s="256">
        <v>28784.083333333332</v>
      </c>
      <c r="I14" s="256">
        <v>29035.816666666669</v>
      </c>
      <c r="J14" s="256">
        <v>29217.083333333332</v>
      </c>
      <c r="K14" s="276">
        <v>28854.55</v>
      </c>
      <c r="L14" s="276">
        <v>28421.55</v>
      </c>
      <c r="M14" s="279"/>
    </row>
    <row r="15" spans="1:15">
      <c r="A15" s="273">
        <v>6</v>
      </c>
      <c r="B15" s="254" t="s">
        <v>220</v>
      </c>
      <c r="C15" s="276">
        <v>3592.8</v>
      </c>
      <c r="D15" s="256">
        <v>3600.9499999999994</v>
      </c>
      <c r="E15" s="256">
        <v>3580.0499999999988</v>
      </c>
      <c r="F15" s="256">
        <v>3567.2999999999993</v>
      </c>
      <c r="G15" s="256">
        <v>3546.3999999999987</v>
      </c>
      <c r="H15" s="256">
        <v>3613.6999999999989</v>
      </c>
      <c r="I15" s="256">
        <v>3634.5999999999995</v>
      </c>
      <c r="J15" s="256">
        <v>3647.349999999999</v>
      </c>
      <c r="K15" s="276">
        <v>3621.85</v>
      </c>
      <c r="L15" s="276">
        <v>3588.2</v>
      </c>
      <c r="M15" s="279"/>
    </row>
    <row r="16" spans="1:15">
      <c r="A16" s="273">
        <v>7</v>
      </c>
      <c r="B16" s="254" t="s">
        <v>221</v>
      </c>
      <c r="C16" s="276">
        <v>7623</v>
      </c>
      <c r="D16" s="256">
        <v>7630.8499999999995</v>
      </c>
      <c r="E16" s="256">
        <v>7592.3499999999985</v>
      </c>
      <c r="F16" s="256">
        <v>7561.6999999999989</v>
      </c>
      <c r="G16" s="256">
        <v>7523.199999999998</v>
      </c>
      <c r="H16" s="256">
        <v>7661.4999999999991</v>
      </c>
      <c r="I16" s="256">
        <v>7700.0000000000009</v>
      </c>
      <c r="J16" s="256">
        <v>7730.65</v>
      </c>
      <c r="K16" s="276">
        <v>7669.35</v>
      </c>
      <c r="L16" s="276">
        <v>7600.2</v>
      </c>
      <c r="M16" s="279"/>
    </row>
    <row r="17" spans="1:13">
      <c r="A17" s="273">
        <v>8</v>
      </c>
      <c r="B17" s="254" t="s">
        <v>38</v>
      </c>
      <c r="C17" s="254">
        <v>2072.3000000000002</v>
      </c>
      <c r="D17" s="256">
        <v>2067.2666666666669</v>
      </c>
      <c r="E17" s="256">
        <v>2047.5333333333338</v>
      </c>
      <c r="F17" s="256">
        <v>2022.7666666666669</v>
      </c>
      <c r="G17" s="256">
        <v>2003.0333333333338</v>
      </c>
      <c r="H17" s="256">
        <v>2092.0333333333338</v>
      </c>
      <c r="I17" s="256">
        <v>2111.7666666666664</v>
      </c>
      <c r="J17" s="256">
        <v>2136.5333333333338</v>
      </c>
      <c r="K17" s="254">
        <v>2087</v>
      </c>
      <c r="L17" s="254">
        <v>2042.5</v>
      </c>
      <c r="M17" s="254">
        <v>7.7055699999999998</v>
      </c>
    </row>
    <row r="18" spans="1:13">
      <c r="A18" s="273">
        <v>9</v>
      </c>
      <c r="B18" s="254" t="s">
        <v>222</v>
      </c>
      <c r="C18" s="254">
        <v>1188</v>
      </c>
      <c r="D18" s="256">
        <v>1190.1666666666667</v>
      </c>
      <c r="E18" s="256">
        <v>1173.8333333333335</v>
      </c>
      <c r="F18" s="256">
        <v>1159.6666666666667</v>
      </c>
      <c r="G18" s="256">
        <v>1143.3333333333335</v>
      </c>
      <c r="H18" s="256">
        <v>1204.3333333333335</v>
      </c>
      <c r="I18" s="256">
        <v>1220.666666666667</v>
      </c>
      <c r="J18" s="256">
        <v>1234.8333333333335</v>
      </c>
      <c r="K18" s="254">
        <v>1206.5</v>
      </c>
      <c r="L18" s="254">
        <v>1176</v>
      </c>
      <c r="M18" s="254">
        <v>17.886839999999999</v>
      </c>
    </row>
    <row r="19" spans="1:13">
      <c r="A19" s="273">
        <v>10</v>
      </c>
      <c r="B19" s="254" t="s">
        <v>717</v>
      </c>
      <c r="C19" s="255">
        <v>851.9</v>
      </c>
      <c r="D19" s="256">
        <v>853.91666666666663</v>
      </c>
      <c r="E19" s="256">
        <v>847.5333333333333</v>
      </c>
      <c r="F19" s="256">
        <v>843.16666666666663</v>
      </c>
      <c r="G19" s="256">
        <v>836.7833333333333</v>
      </c>
      <c r="H19" s="256">
        <v>858.2833333333333</v>
      </c>
      <c r="I19" s="256">
        <v>864.66666666666674</v>
      </c>
      <c r="J19" s="256">
        <v>869.0333333333333</v>
      </c>
      <c r="K19" s="254">
        <v>860.3</v>
      </c>
      <c r="L19" s="254">
        <v>849.55</v>
      </c>
      <c r="M19" s="254">
        <v>8.1246200000000002</v>
      </c>
    </row>
    <row r="20" spans="1:13">
      <c r="A20" s="273">
        <v>11</v>
      </c>
      <c r="B20" s="254" t="s">
        <v>288</v>
      </c>
      <c r="C20" s="254">
        <v>17318.55</v>
      </c>
      <c r="D20" s="256">
        <v>17356.516666666666</v>
      </c>
      <c r="E20" s="256">
        <v>17173.033333333333</v>
      </c>
      <c r="F20" s="256">
        <v>17027.516666666666</v>
      </c>
      <c r="G20" s="256">
        <v>16844.033333333333</v>
      </c>
      <c r="H20" s="256">
        <v>17502.033333333333</v>
      </c>
      <c r="I20" s="256">
        <v>17685.516666666663</v>
      </c>
      <c r="J20" s="256">
        <v>17831.033333333333</v>
      </c>
      <c r="K20" s="254">
        <v>17540</v>
      </c>
      <c r="L20" s="254">
        <v>17211</v>
      </c>
      <c r="M20" s="254">
        <v>0.26123000000000002</v>
      </c>
    </row>
    <row r="21" spans="1:13">
      <c r="A21" s="273">
        <v>12</v>
      </c>
      <c r="B21" s="254" t="s">
        <v>40</v>
      </c>
      <c r="C21" s="254">
        <v>1420.7</v>
      </c>
      <c r="D21" s="256">
        <v>1427.2833333333335</v>
      </c>
      <c r="E21" s="256">
        <v>1407.5666666666671</v>
      </c>
      <c r="F21" s="256">
        <v>1394.4333333333336</v>
      </c>
      <c r="G21" s="256">
        <v>1374.7166666666672</v>
      </c>
      <c r="H21" s="256">
        <v>1440.416666666667</v>
      </c>
      <c r="I21" s="256">
        <v>1460.1333333333337</v>
      </c>
      <c r="J21" s="256">
        <v>1473.2666666666669</v>
      </c>
      <c r="K21" s="254">
        <v>1447</v>
      </c>
      <c r="L21" s="254">
        <v>1414.15</v>
      </c>
      <c r="M21" s="254">
        <v>25.57189</v>
      </c>
    </row>
    <row r="22" spans="1:13">
      <c r="A22" s="273">
        <v>13</v>
      </c>
      <c r="B22" s="254" t="s">
        <v>289</v>
      </c>
      <c r="C22" s="254">
        <v>1004.2</v>
      </c>
      <c r="D22" s="256">
        <v>1011.7333333333332</v>
      </c>
      <c r="E22" s="256">
        <v>994.46666666666647</v>
      </c>
      <c r="F22" s="256">
        <v>984.73333333333323</v>
      </c>
      <c r="G22" s="256">
        <v>967.46666666666647</v>
      </c>
      <c r="H22" s="256">
        <v>1021.4666666666665</v>
      </c>
      <c r="I22" s="256">
        <v>1038.7333333333331</v>
      </c>
      <c r="J22" s="256">
        <v>1048.4666666666665</v>
      </c>
      <c r="K22" s="254">
        <v>1029</v>
      </c>
      <c r="L22" s="254">
        <v>1002</v>
      </c>
      <c r="M22" s="254">
        <v>0.61802999999999997</v>
      </c>
    </row>
    <row r="23" spans="1:13">
      <c r="A23" s="273">
        <v>14</v>
      </c>
      <c r="B23" s="254" t="s">
        <v>41</v>
      </c>
      <c r="C23" s="254">
        <v>718.05</v>
      </c>
      <c r="D23" s="256">
        <v>722.91666666666663</v>
      </c>
      <c r="E23" s="256">
        <v>710.18333333333328</v>
      </c>
      <c r="F23" s="256">
        <v>702.31666666666661</v>
      </c>
      <c r="G23" s="256">
        <v>689.58333333333326</v>
      </c>
      <c r="H23" s="256">
        <v>730.7833333333333</v>
      </c>
      <c r="I23" s="256">
        <v>743.51666666666665</v>
      </c>
      <c r="J23" s="256">
        <v>751.38333333333333</v>
      </c>
      <c r="K23" s="254">
        <v>735.65</v>
      </c>
      <c r="L23" s="254">
        <v>715.05</v>
      </c>
      <c r="M23" s="254">
        <v>86.645039999999995</v>
      </c>
    </row>
    <row r="24" spans="1:13">
      <c r="A24" s="273">
        <v>15</v>
      </c>
      <c r="B24" s="254" t="s">
        <v>804</v>
      </c>
      <c r="C24" s="254">
        <v>909.3</v>
      </c>
      <c r="D24" s="256">
        <v>914.43333333333339</v>
      </c>
      <c r="E24" s="256">
        <v>895.86666666666679</v>
      </c>
      <c r="F24" s="256">
        <v>882.43333333333339</v>
      </c>
      <c r="G24" s="256">
        <v>863.86666666666679</v>
      </c>
      <c r="H24" s="256">
        <v>927.86666666666679</v>
      </c>
      <c r="I24" s="256">
        <v>946.43333333333339</v>
      </c>
      <c r="J24" s="256">
        <v>959.86666666666679</v>
      </c>
      <c r="K24" s="254">
        <v>933</v>
      </c>
      <c r="L24" s="254">
        <v>901</v>
      </c>
      <c r="M24" s="254">
        <v>2.57416</v>
      </c>
    </row>
    <row r="25" spans="1:13">
      <c r="A25" s="273">
        <v>16</v>
      </c>
      <c r="B25" s="254" t="s">
        <v>290</v>
      </c>
      <c r="C25" s="254">
        <v>1000.4</v>
      </c>
      <c r="D25" s="256">
        <v>1000.8666666666668</v>
      </c>
      <c r="E25" s="256">
        <v>983.73333333333358</v>
      </c>
      <c r="F25" s="256">
        <v>967.06666666666683</v>
      </c>
      <c r="G25" s="256">
        <v>949.93333333333362</v>
      </c>
      <c r="H25" s="256">
        <v>1017.5333333333335</v>
      </c>
      <c r="I25" s="256">
        <v>1034.6666666666667</v>
      </c>
      <c r="J25" s="256">
        <v>1051.3333333333335</v>
      </c>
      <c r="K25" s="254">
        <v>1018</v>
      </c>
      <c r="L25" s="254">
        <v>984.2</v>
      </c>
      <c r="M25" s="254">
        <v>2.81915</v>
      </c>
    </row>
    <row r="26" spans="1:13">
      <c r="A26" s="273">
        <v>17</v>
      </c>
      <c r="B26" s="254" t="s">
        <v>223</v>
      </c>
      <c r="C26" s="254">
        <v>121.25</v>
      </c>
      <c r="D26" s="256">
        <v>120.58333333333333</v>
      </c>
      <c r="E26" s="256">
        <v>118.16666666666666</v>
      </c>
      <c r="F26" s="256">
        <v>115.08333333333333</v>
      </c>
      <c r="G26" s="256">
        <v>112.66666666666666</v>
      </c>
      <c r="H26" s="256">
        <v>123.66666666666666</v>
      </c>
      <c r="I26" s="256">
        <v>126.08333333333331</v>
      </c>
      <c r="J26" s="256">
        <v>129.16666666666666</v>
      </c>
      <c r="K26" s="254">
        <v>123</v>
      </c>
      <c r="L26" s="254">
        <v>117.5</v>
      </c>
      <c r="M26" s="254">
        <v>130.09861000000001</v>
      </c>
    </row>
    <row r="27" spans="1:13">
      <c r="A27" s="273">
        <v>18</v>
      </c>
      <c r="B27" s="254" t="s">
        <v>224</v>
      </c>
      <c r="C27" s="254">
        <v>213.15</v>
      </c>
      <c r="D27" s="256">
        <v>213.79999999999998</v>
      </c>
      <c r="E27" s="256">
        <v>211.59999999999997</v>
      </c>
      <c r="F27" s="256">
        <v>210.04999999999998</v>
      </c>
      <c r="G27" s="256">
        <v>207.84999999999997</v>
      </c>
      <c r="H27" s="256">
        <v>215.34999999999997</v>
      </c>
      <c r="I27" s="256">
        <v>217.54999999999995</v>
      </c>
      <c r="J27" s="256">
        <v>219.09999999999997</v>
      </c>
      <c r="K27" s="254">
        <v>216</v>
      </c>
      <c r="L27" s="254">
        <v>212.25</v>
      </c>
      <c r="M27" s="254">
        <v>9.3769399999999994</v>
      </c>
    </row>
    <row r="28" spans="1:13">
      <c r="A28" s="273">
        <v>19</v>
      </c>
      <c r="B28" s="254" t="s">
        <v>225</v>
      </c>
      <c r="C28" s="254">
        <v>2157.65</v>
      </c>
      <c r="D28" s="256">
        <v>2158.7999999999997</v>
      </c>
      <c r="E28" s="256">
        <v>2132.3499999999995</v>
      </c>
      <c r="F28" s="256">
        <v>2107.0499999999997</v>
      </c>
      <c r="G28" s="256">
        <v>2080.5999999999995</v>
      </c>
      <c r="H28" s="256">
        <v>2184.0999999999995</v>
      </c>
      <c r="I28" s="256">
        <v>2210.5499999999993</v>
      </c>
      <c r="J28" s="256">
        <v>2235.8499999999995</v>
      </c>
      <c r="K28" s="254">
        <v>2185.25</v>
      </c>
      <c r="L28" s="254">
        <v>2133.5</v>
      </c>
      <c r="M28" s="254">
        <v>0.57669000000000004</v>
      </c>
    </row>
    <row r="29" spans="1:13">
      <c r="A29" s="273">
        <v>20</v>
      </c>
      <c r="B29" s="254" t="s">
        <v>294</v>
      </c>
      <c r="C29" s="254">
        <v>975.25</v>
      </c>
      <c r="D29" s="256">
        <v>978.1</v>
      </c>
      <c r="E29" s="256">
        <v>968.6</v>
      </c>
      <c r="F29" s="256">
        <v>961.95</v>
      </c>
      <c r="G29" s="256">
        <v>952.45</v>
      </c>
      <c r="H29" s="256">
        <v>984.75</v>
      </c>
      <c r="I29" s="256">
        <v>994.25</v>
      </c>
      <c r="J29" s="256">
        <v>1000.9</v>
      </c>
      <c r="K29" s="254">
        <v>987.6</v>
      </c>
      <c r="L29" s="254">
        <v>971.45</v>
      </c>
      <c r="M29" s="254">
        <v>1.9088099999999999</v>
      </c>
    </row>
    <row r="30" spans="1:13">
      <c r="A30" s="273">
        <v>21</v>
      </c>
      <c r="B30" s="254" t="s">
        <v>226</v>
      </c>
      <c r="C30" s="254">
        <v>3353.65</v>
      </c>
      <c r="D30" s="256">
        <v>3357.5833333333335</v>
      </c>
      <c r="E30" s="256">
        <v>3336.166666666667</v>
      </c>
      <c r="F30" s="256">
        <v>3318.6833333333334</v>
      </c>
      <c r="G30" s="256">
        <v>3297.2666666666669</v>
      </c>
      <c r="H30" s="256">
        <v>3375.0666666666671</v>
      </c>
      <c r="I30" s="256">
        <v>3396.483333333334</v>
      </c>
      <c r="J30" s="256">
        <v>3413.9666666666672</v>
      </c>
      <c r="K30" s="254">
        <v>3379</v>
      </c>
      <c r="L30" s="254">
        <v>3340.1</v>
      </c>
      <c r="M30" s="254">
        <v>0.63617000000000001</v>
      </c>
    </row>
    <row r="31" spans="1:13">
      <c r="A31" s="273">
        <v>22</v>
      </c>
      <c r="B31" s="254" t="s">
        <v>44</v>
      </c>
      <c r="C31" s="254">
        <v>738.45</v>
      </c>
      <c r="D31" s="256">
        <v>740.48333333333323</v>
      </c>
      <c r="E31" s="256">
        <v>735.46666666666647</v>
      </c>
      <c r="F31" s="256">
        <v>732.48333333333323</v>
      </c>
      <c r="G31" s="256">
        <v>727.46666666666647</v>
      </c>
      <c r="H31" s="256">
        <v>743.46666666666647</v>
      </c>
      <c r="I31" s="256">
        <v>748.48333333333312</v>
      </c>
      <c r="J31" s="256">
        <v>751.46666666666647</v>
      </c>
      <c r="K31" s="254">
        <v>745.5</v>
      </c>
      <c r="L31" s="254">
        <v>737.5</v>
      </c>
      <c r="M31" s="254">
        <v>5.0593899999999996</v>
      </c>
    </row>
    <row r="32" spans="1:13">
      <c r="A32" s="273">
        <v>23</v>
      </c>
      <c r="B32" s="254" t="s">
        <v>45</v>
      </c>
      <c r="C32" s="254">
        <v>371.75</v>
      </c>
      <c r="D32" s="256">
        <v>370.59999999999997</v>
      </c>
      <c r="E32" s="256">
        <v>364.79999999999995</v>
      </c>
      <c r="F32" s="256">
        <v>357.84999999999997</v>
      </c>
      <c r="G32" s="256">
        <v>352.04999999999995</v>
      </c>
      <c r="H32" s="256">
        <v>377.54999999999995</v>
      </c>
      <c r="I32" s="256">
        <v>383.35</v>
      </c>
      <c r="J32" s="256">
        <v>390.29999999999995</v>
      </c>
      <c r="K32" s="254">
        <v>376.4</v>
      </c>
      <c r="L32" s="254">
        <v>363.65</v>
      </c>
      <c r="M32" s="254">
        <v>64.293099999999995</v>
      </c>
    </row>
    <row r="33" spans="1:13">
      <c r="A33" s="273">
        <v>24</v>
      </c>
      <c r="B33" s="254" t="s">
        <v>46</v>
      </c>
      <c r="C33" s="254">
        <v>3747.4</v>
      </c>
      <c r="D33" s="256">
        <v>3755.4333333333338</v>
      </c>
      <c r="E33" s="256">
        <v>3722.0666666666675</v>
      </c>
      <c r="F33" s="256">
        <v>3696.7333333333336</v>
      </c>
      <c r="G33" s="256">
        <v>3663.3666666666672</v>
      </c>
      <c r="H33" s="256">
        <v>3780.7666666666678</v>
      </c>
      <c r="I33" s="256">
        <v>3814.1333333333337</v>
      </c>
      <c r="J33" s="256">
        <v>3839.4666666666681</v>
      </c>
      <c r="K33" s="254">
        <v>3788.8</v>
      </c>
      <c r="L33" s="254">
        <v>3730.1</v>
      </c>
      <c r="M33" s="254">
        <v>4.64757</v>
      </c>
    </row>
    <row r="34" spans="1:13">
      <c r="A34" s="273">
        <v>25</v>
      </c>
      <c r="B34" s="254" t="s">
        <v>47</v>
      </c>
      <c r="C34" s="254">
        <v>229.8</v>
      </c>
      <c r="D34" s="256">
        <v>230.41666666666666</v>
      </c>
      <c r="E34" s="256">
        <v>228.08333333333331</v>
      </c>
      <c r="F34" s="256">
        <v>226.36666666666665</v>
      </c>
      <c r="G34" s="256">
        <v>224.0333333333333</v>
      </c>
      <c r="H34" s="256">
        <v>232.13333333333333</v>
      </c>
      <c r="I34" s="256">
        <v>234.46666666666664</v>
      </c>
      <c r="J34" s="256">
        <v>236.18333333333334</v>
      </c>
      <c r="K34" s="254">
        <v>232.75</v>
      </c>
      <c r="L34" s="254">
        <v>228.7</v>
      </c>
      <c r="M34" s="254">
        <v>32.656280000000002</v>
      </c>
    </row>
    <row r="35" spans="1:13">
      <c r="A35" s="273">
        <v>26</v>
      </c>
      <c r="B35" s="254" t="s">
        <v>48</v>
      </c>
      <c r="C35" s="254">
        <v>125.9</v>
      </c>
      <c r="D35" s="256">
        <v>125.88333333333333</v>
      </c>
      <c r="E35" s="256">
        <v>125.11666666666665</v>
      </c>
      <c r="F35" s="256">
        <v>124.33333333333331</v>
      </c>
      <c r="G35" s="256">
        <v>123.56666666666663</v>
      </c>
      <c r="H35" s="256">
        <v>126.66666666666666</v>
      </c>
      <c r="I35" s="256">
        <v>127.43333333333334</v>
      </c>
      <c r="J35" s="256">
        <v>128.21666666666667</v>
      </c>
      <c r="K35" s="254">
        <v>126.65</v>
      </c>
      <c r="L35" s="254">
        <v>125.1</v>
      </c>
      <c r="M35" s="254">
        <v>94.73339</v>
      </c>
    </row>
    <row r="36" spans="1:13">
      <c r="A36" s="273">
        <v>27</v>
      </c>
      <c r="B36" s="254" t="s">
        <v>50</v>
      </c>
      <c r="C36" s="254">
        <v>2999.4</v>
      </c>
      <c r="D36" s="256">
        <v>3011.1</v>
      </c>
      <c r="E36" s="256">
        <v>2979.35</v>
      </c>
      <c r="F36" s="256">
        <v>2959.3</v>
      </c>
      <c r="G36" s="256">
        <v>2927.55</v>
      </c>
      <c r="H36" s="256">
        <v>3031.1499999999996</v>
      </c>
      <c r="I36" s="256">
        <v>3062.8999999999996</v>
      </c>
      <c r="J36" s="256">
        <v>3082.9499999999994</v>
      </c>
      <c r="K36" s="254">
        <v>3042.85</v>
      </c>
      <c r="L36" s="254">
        <v>2991.05</v>
      </c>
      <c r="M36" s="254">
        <v>7.6556600000000001</v>
      </c>
    </row>
    <row r="37" spans="1:13">
      <c r="A37" s="273">
        <v>28</v>
      </c>
      <c r="B37" s="254" t="s">
        <v>52</v>
      </c>
      <c r="C37" s="254">
        <v>940.7</v>
      </c>
      <c r="D37" s="256">
        <v>945.33333333333337</v>
      </c>
      <c r="E37" s="256">
        <v>934.66666666666674</v>
      </c>
      <c r="F37" s="256">
        <v>928.63333333333333</v>
      </c>
      <c r="G37" s="256">
        <v>917.9666666666667</v>
      </c>
      <c r="H37" s="256">
        <v>951.36666666666679</v>
      </c>
      <c r="I37" s="256">
        <v>962.03333333333353</v>
      </c>
      <c r="J37" s="256">
        <v>968.06666666666683</v>
      </c>
      <c r="K37" s="254">
        <v>956</v>
      </c>
      <c r="L37" s="254">
        <v>939.3</v>
      </c>
      <c r="M37" s="254">
        <v>13.125019999999999</v>
      </c>
    </row>
    <row r="38" spans="1:13">
      <c r="A38" s="273">
        <v>29</v>
      </c>
      <c r="B38" s="254" t="s">
        <v>227</v>
      </c>
      <c r="C38" s="254">
        <v>3349.05</v>
      </c>
      <c r="D38" s="256">
        <v>3345.75</v>
      </c>
      <c r="E38" s="256">
        <v>3313.5</v>
      </c>
      <c r="F38" s="256">
        <v>3277.95</v>
      </c>
      <c r="G38" s="256">
        <v>3245.7</v>
      </c>
      <c r="H38" s="256">
        <v>3381.3</v>
      </c>
      <c r="I38" s="256">
        <v>3413.55</v>
      </c>
      <c r="J38" s="256">
        <v>3449.1000000000004</v>
      </c>
      <c r="K38" s="254">
        <v>3378</v>
      </c>
      <c r="L38" s="254">
        <v>3310.2</v>
      </c>
      <c r="M38" s="254">
        <v>6.3919699999999997</v>
      </c>
    </row>
    <row r="39" spans="1:13">
      <c r="A39" s="273">
        <v>30</v>
      </c>
      <c r="B39" s="254" t="s">
        <v>54</v>
      </c>
      <c r="C39" s="254">
        <v>753.6</v>
      </c>
      <c r="D39" s="256">
        <v>753.23333333333323</v>
      </c>
      <c r="E39" s="256">
        <v>748.66666666666652</v>
      </c>
      <c r="F39" s="256">
        <v>743.73333333333323</v>
      </c>
      <c r="G39" s="256">
        <v>739.16666666666652</v>
      </c>
      <c r="H39" s="256">
        <v>758.16666666666652</v>
      </c>
      <c r="I39" s="256">
        <v>762.73333333333335</v>
      </c>
      <c r="J39" s="256">
        <v>767.66666666666652</v>
      </c>
      <c r="K39" s="254">
        <v>757.8</v>
      </c>
      <c r="L39" s="254">
        <v>748.3</v>
      </c>
      <c r="M39" s="254">
        <v>44.754660000000001</v>
      </c>
    </row>
    <row r="40" spans="1:13">
      <c r="A40" s="273">
        <v>31</v>
      </c>
      <c r="B40" s="254" t="s">
        <v>55</v>
      </c>
      <c r="C40" s="254">
        <v>3956.15</v>
      </c>
      <c r="D40" s="256">
        <v>3977.6833333333329</v>
      </c>
      <c r="E40" s="256">
        <v>3925.3666666666659</v>
      </c>
      <c r="F40" s="256">
        <v>3894.583333333333</v>
      </c>
      <c r="G40" s="256">
        <v>3842.266666666666</v>
      </c>
      <c r="H40" s="256">
        <v>4008.4666666666658</v>
      </c>
      <c r="I40" s="256">
        <v>4060.7833333333324</v>
      </c>
      <c r="J40" s="256">
        <v>4091.5666666666657</v>
      </c>
      <c r="K40" s="254">
        <v>4030</v>
      </c>
      <c r="L40" s="254">
        <v>3946.9</v>
      </c>
      <c r="M40" s="254">
        <v>5.1287000000000003</v>
      </c>
    </row>
    <row r="41" spans="1:13">
      <c r="A41" s="273">
        <v>32</v>
      </c>
      <c r="B41" s="254" t="s">
        <v>58</v>
      </c>
      <c r="C41" s="254">
        <v>6149.55</v>
      </c>
      <c r="D41" s="256">
        <v>6150.6833333333343</v>
      </c>
      <c r="E41" s="256">
        <v>6102.466666666669</v>
      </c>
      <c r="F41" s="256">
        <v>6055.383333333335</v>
      </c>
      <c r="G41" s="256">
        <v>6007.1666666666697</v>
      </c>
      <c r="H41" s="256">
        <v>6197.7666666666682</v>
      </c>
      <c r="I41" s="256">
        <v>6245.9833333333336</v>
      </c>
      <c r="J41" s="256">
        <v>6293.0666666666675</v>
      </c>
      <c r="K41" s="254">
        <v>6198.9</v>
      </c>
      <c r="L41" s="254">
        <v>6103.6</v>
      </c>
      <c r="M41" s="254">
        <v>9.7873999999999999</v>
      </c>
    </row>
    <row r="42" spans="1:13">
      <c r="A42" s="273">
        <v>33</v>
      </c>
      <c r="B42" s="254" t="s">
        <v>57</v>
      </c>
      <c r="C42" s="254">
        <v>12908.9</v>
      </c>
      <c r="D42" s="256">
        <v>12864.416666666666</v>
      </c>
      <c r="E42" s="256">
        <v>12783.433333333332</v>
      </c>
      <c r="F42" s="256">
        <v>12657.966666666667</v>
      </c>
      <c r="G42" s="256">
        <v>12576.983333333334</v>
      </c>
      <c r="H42" s="256">
        <v>12989.883333333331</v>
      </c>
      <c r="I42" s="256">
        <v>13070.866666666665</v>
      </c>
      <c r="J42" s="256">
        <v>13196.33333333333</v>
      </c>
      <c r="K42" s="254">
        <v>12945.4</v>
      </c>
      <c r="L42" s="254">
        <v>12738.95</v>
      </c>
      <c r="M42" s="254">
        <v>4.0915800000000004</v>
      </c>
    </row>
    <row r="43" spans="1:13">
      <c r="A43" s="273">
        <v>34</v>
      </c>
      <c r="B43" s="254" t="s">
        <v>228</v>
      </c>
      <c r="C43" s="254">
        <v>3830.35</v>
      </c>
      <c r="D43" s="256">
        <v>3822.2166666666672</v>
      </c>
      <c r="E43" s="256">
        <v>3774.4333333333343</v>
      </c>
      <c r="F43" s="256">
        <v>3718.5166666666673</v>
      </c>
      <c r="G43" s="256">
        <v>3670.7333333333345</v>
      </c>
      <c r="H43" s="256">
        <v>3878.1333333333341</v>
      </c>
      <c r="I43" s="256">
        <v>3925.916666666667</v>
      </c>
      <c r="J43" s="256">
        <v>3981.8333333333339</v>
      </c>
      <c r="K43" s="254">
        <v>3870</v>
      </c>
      <c r="L43" s="254">
        <v>3766.3</v>
      </c>
      <c r="M43" s="254">
        <v>0.40082000000000001</v>
      </c>
    </row>
    <row r="44" spans="1:13">
      <c r="A44" s="273">
        <v>35</v>
      </c>
      <c r="B44" s="254" t="s">
        <v>59</v>
      </c>
      <c r="C44" s="254">
        <v>2308.9</v>
      </c>
      <c r="D44" s="256">
        <v>2305.8000000000002</v>
      </c>
      <c r="E44" s="256">
        <v>2287.6500000000005</v>
      </c>
      <c r="F44" s="256">
        <v>2266.4000000000005</v>
      </c>
      <c r="G44" s="256">
        <v>2248.2500000000009</v>
      </c>
      <c r="H44" s="256">
        <v>2327.0500000000002</v>
      </c>
      <c r="I44" s="256">
        <v>2345.1999999999998</v>
      </c>
      <c r="J44" s="256">
        <v>2366.4499999999998</v>
      </c>
      <c r="K44" s="254">
        <v>2323.9499999999998</v>
      </c>
      <c r="L44" s="254">
        <v>2284.5500000000002</v>
      </c>
      <c r="M44" s="254">
        <v>1.5689500000000001</v>
      </c>
    </row>
    <row r="45" spans="1:13">
      <c r="A45" s="273">
        <v>36</v>
      </c>
      <c r="B45" s="254" t="s">
        <v>229</v>
      </c>
      <c r="C45" s="254">
        <v>315.64999999999998</v>
      </c>
      <c r="D45" s="256">
        <v>317.33333333333331</v>
      </c>
      <c r="E45" s="256">
        <v>311.91666666666663</v>
      </c>
      <c r="F45" s="256">
        <v>308.18333333333334</v>
      </c>
      <c r="G45" s="256">
        <v>302.76666666666665</v>
      </c>
      <c r="H45" s="256">
        <v>321.06666666666661</v>
      </c>
      <c r="I45" s="256">
        <v>326.48333333333323</v>
      </c>
      <c r="J45" s="256">
        <v>330.21666666666658</v>
      </c>
      <c r="K45" s="254">
        <v>322.75</v>
      </c>
      <c r="L45" s="254">
        <v>313.60000000000002</v>
      </c>
      <c r="M45" s="254">
        <v>33.493319999999997</v>
      </c>
    </row>
    <row r="46" spans="1:13">
      <c r="A46" s="273">
        <v>37</v>
      </c>
      <c r="B46" s="254" t="s">
        <v>60</v>
      </c>
      <c r="C46" s="254">
        <v>83.3</v>
      </c>
      <c r="D46" s="256">
        <v>83.649999999999991</v>
      </c>
      <c r="E46" s="256">
        <v>82.649999999999977</v>
      </c>
      <c r="F46" s="256">
        <v>81.999999999999986</v>
      </c>
      <c r="G46" s="256">
        <v>80.999999999999972</v>
      </c>
      <c r="H46" s="256">
        <v>84.299999999999983</v>
      </c>
      <c r="I46" s="256">
        <v>85.300000000000011</v>
      </c>
      <c r="J46" s="256">
        <v>85.949999999999989</v>
      </c>
      <c r="K46" s="254">
        <v>84.65</v>
      </c>
      <c r="L46" s="254">
        <v>83</v>
      </c>
      <c r="M46" s="254">
        <v>242.24250000000001</v>
      </c>
    </row>
    <row r="47" spans="1:13">
      <c r="A47" s="273">
        <v>38</v>
      </c>
      <c r="B47" s="254" t="s">
        <v>61</v>
      </c>
      <c r="C47" s="254">
        <v>75.55</v>
      </c>
      <c r="D47" s="256">
        <v>75.766666666666666</v>
      </c>
      <c r="E47" s="256">
        <v>75.133333333333326</v>
      </c>
      <c r="F47" s="256">
        <v>74.716666666666654</v>
      </c>
      <c r="G47" s="256">
        <v>74.083333333333314</v>
      </c>
      <c r="H47" s="256">
        <v>76.183333333333337</v>
      </c>
      <c r="I47" s="256">
        <v>76.816666666666691</v>
      </c>
      <c r="J47" s="256">
        <v>77.233333333333348</v>
      </c>
      <c r="K47" s="254">
        <v>76.400000000000006</v>
      </c>
      <c r="L47" s="254">
        <v>75.349999999999994</v>
      </c>
      <c r="M47" s="254">
        <v>15.721920000000001</v>
      </c>
    </row>
    <row r="48" spans="1:13">
      <c r="A48" s="273">
        <v>39</v>
      </c>
      <c r="B48" s="254" t="s">
        <v>62</v>
      </c>
      <c r="C48" s="254">
        <v>1567.6</v>
      </c>
      <c r="D48" s="256">
        <v>1570.3</v>
      </c>
      <c r="E48" s="256">
        <v>1557.85</v>
      </c>
      <c r="F48" s="256">
        <v>1548.1</v>
      </c>
      <c r="G48" s="256">
        <v>1535.6499999999999</v>
      </c>
      <c r="H48" s="256">
        <v>1580.05</v>
      </c>
      <c r="I48" s="256">
        <v>1592.5000000000002</v>
      </c>
      <c r="J48" s="256">
        <v>1602.25</v>
      </c>
      <c r="K48" s="254">
        <v>1582.75</v>
      </c>
      <c r="L48" s="254">
        <v>1560.55</v>
      </c>
      <c r="M48" s="254">
        <v>4.22105</v>
      </c>
    </row>
    <row r="49" spans="1:13">
      <c r="A49" s="273">
        <v>40</v>
      </c>
      <c r="B49" s="254" t="s">
        <v>65</v>
      </c>
      <c r="C49" s="254">
        <v>839.65</v>
      </c>
      <c r="D49" s="256">
        <v>843.35</v>
      </c>
      <c r="E49" s="256">
        <v>834.30000000000007</v>
      </c>
      <c r="F49" s="256">
        <v>828.95</v>
      </c>
      <c r="G49" s="256">
        <v>819.90000000000009</v>
      </c>
      <c r="H49" s="256">
        <v>848.7</v>
      </c>
      <c r="I49" s="256">
        <v>857.75</v>
      </c>
      <c r="J49" s="256">
        <v>863.1</v>
      </c>
      <c r="K49" s="254">
        <v>852.4</v>
      </c>
      <c r="L49" s="254">
        <v>838</v>
      </c>
      <c r="M49" s="254">
        <v>5.0696700000000003</v>
      </c>
    </row>
    <row r="50" spans="1:13">
      <c r="A50" s="273">
        <v>41</v>
      </c>
      <c r="B50" s="254" t="s">
        <v>64</v>
      </c>
      <c r="C50" s="254">
        <v>183.85</v>
      </c>
      <c r="D50" s="256">
        <v>183.26666666666665</v>
      </c>
      <c r="E50" s="256">
        <v>181.58333333333331</v>
      </c>
      <c r="F50" s="256">
        <v>179.31666666666666</v>
      </c>
      <c r="G50" s="256">
        <v>177.63333333333333</v>
      </c>
      <c r="H50" s="256">
        <v>185.5333333333333</v>
      </c>
      <c r="I50" s="256">
        <v>187.21666666666664</v>
      </c>
      <c r="J50" s="256">
        <v>189.48333333333329</v>
      </c>
      <c r="K50" s="254">
        <v>184.95</v>
      </c>
      <c r="L50" s="254">
        <v>181</v>
      </c>
      <c r="M50" s="254">
        <v>60.070720000000001</v>
      </c>
    </row>
    <row r="51" spans="1:13">
      <c r="A51" s="273">
        <v>42</v>
      </c>
      <c r="B51" s="254" t="s">
        <v>66</v>
      </c>
      <c r="C51" s="254">
        <v>806.25</v>
      </c>
      <c r="D51" s="256">
        <v>809.65</v>
      </c>
      <c r="E51" s="256">
        <v>800.69999999999993</v>
      </c>
      <c r="F51" s="256">
        <v>795.15</v>
      </c>
      <c r="G51" s="256">
        <v>786.19999999999993</v>
      </c>
      <c r="H51" s="256">
        <v>815.19999999999993</v>
      </c>
      <c r="I51" s="256">
        <v>824.15</v>
      </c>
      <c r="J51" s="256">
        <v>829.69999999999993</v>
      </c>
      <c r="K51" s="254">
        <v>818.6</v>
      </c>
      <c r="L51" s="254">
        <v>804.1</v>
      </c>
      <c r="M51" s="254">
        <v>12.40297</v>
      </c>
    </row>
    <row r="52" spans="1:13">
      <c r="A52" s="273">
        <v>43</v>
      </c>
      <c r="B52" s="254" t="s">
        <v>69</v>
      </c>
      <c r="C52" s="254">
        <v>66.599999999999994</v>
      </c>
      <c r="D52" s="256">
        <v>66.899999999999991</v>
      </c>
      <c r="E52" s="256">
        <v>65.499999999999986</v>
      </c>
      <c r="F52" s="256">
        <v>64.399999999999991</v>
      </c>
      <c r="G52" s="256">
        <v>62.999999999999986</v>
      </c>
      <c r="H52" s="256">
        <v>67.999999999999986</v>
      </c>
      <c r="I52" s="256">
        <v>69.399999999999991</v>
      </c>
      <c r="J52" s="256">
        <v>70.499999999999986</v>
      </c>
      <c r="K52" s="254">
        <v>68.3</v>
      </c>
      <c r="L52" s="254">
        <v>65.8</v>
      </c>
      <c r="M52" s="254">
        <v>395.92408</v>
      </c>
    </row>
    <row r="53" spans="1:13">
      <c r="A53" s="273">
        <v>44</v>
      </c>
      <c r="B53" s="254" t="s">
        <v>73</v>
      </c>
      <c r="C53" s="254">
        <v>451</v>
      </c>
      <c r="D53" s="256">
        <v>453.45</v>
      </c>
      <c r="E53" s="256">
        <v>447.59999999999997</v>
      </c>
      <c r="F53" s="256">
        <v>444.2</v>
      </c>
      <c r="G53" s="256">
        <v>438.34999999999997</v>
      </c>
      <c r="H53" s="256">
        <v>456.84999999999997</v>
      </c>
      <c r="I53" s="256">
        <v>462.7</v>
      </c>
      <c r="J53" s="256">
        <v>466.09999999999997</v>
      </c>
      <c r="K53" s="254">
        <v>459.3</v>
      </c>
      <c r="L53" s="254">
        <v>450.05</v>
      </c>
      <c r="M53" s="254">
        <v>36.96855</v>
      </c>
    </row>
    <row r="54" spans="1:13">
      <c r="A54" s="273">
        <v>45</v>
      </c>
      <c r="B54" s="254" t="s">
        <v>68</v>
      </c>
      <c r="C54" s="254">
        <v>529.65</v>
      </c>
      <c r="D54" s="256">
        <v>532.41666666666663</v>
      </c>
      <c r="E54" s="256">
        <v>525.88333333333321</v>
      </c>
      <c r="F54" s="256">
        <v>522.11666666666656</v>
      </c>
      <c r="G54" s="256">
        <v>515.58333333333314</v>
      </c>
      <c r="H54" s="256">
        <v>536.18333333333328</v>
      </c>
      <c r="I54" s="256">
        <v>542.71666666666681</v>
      </c>
      <c r="J54" s="256">
        <v>546.48333333333335</v>
      </c>
      <c r="K54" s="254">
        <v>538.95000000000005</v>
      </c>
      <c r="L54" s="254">
        <v>528.65</v>
      </c>
      <c r="M54" s="254">
        <v>87.68168</v>
      </c>
    </row>
    <row r="55" spans="1:13">
      <c r="A55" s="273">
        <v>46</v>
      </c>
      <c r="B55" s="254" t="s">
        <v>70</v>
      </c>
      <c r="C55" s="254">
        <v>387.35</v>
      </c>
      <c r="D55" s="256">
        <v>388.01666666666665</v>
      </c>
      <c r="E55" s="256">
        <v>385.33333333333331</v>
      </c>
      <c r="F55" s="256">
        <v>383.31666666666666</v>
      </c>
      <c r="G55" s="256">
        <v>380.63333333333333</v>
      </c>
      <c r="H55" s="256">
        <v>390.0333333333333</v>
      </c>
      <c r="I55" s="256">
        <v>392.7166666666667</v>
      </c>
      <c r="J55" s="256">
        <v>394.73333333333329</v>
      </c>
      <c r="K55" s="254">
        <v>390.7</v>
      </c>
      <c r="L55" s="254">
        <v>386</v>
      </c>
      <c r="M55" s="254">
        <v>13.4511</v>
      </c>
    </row>
    <row r="56" spans="1:13">
      <c r="A56" s="273">
        <v>47</v>
      </c>
      <c r="B56" s="254" t="s">
        <v>230</v>
      </c>
      <c r="C56" s="254">
        <v>1322.6</v>
      </c>
      <c r="D56" s="256">
        <v>1315.5333333333333</v>
      </c>
      <c r="E56" s="256">
        <v>1292.0666666666666</v>
      </c>
      <c r="F56" s="256">
        <v>1261.5333333333333</v>
      </c>
      <c r="G56" s="256">
        <v>1238.0666666666666</v>
      </c>
      <c r="H56" s="256">
        <v>1346.0666666666666</v>
      </c>
      <c r="I56" s="256">
        <v>1369.5333333333333</v>
      </c>
      <c r="J56" s="256">
        <v>1400.0666666666666</v>
      </c>
      <c r="K56" s="254">
        <v>1339</v>
      </c>
      <c r="L56" s="254">
        <v>1285</v>
      </c>
      <c r="M56" s="254">
        <v>1.8063400000000001</v>
      </c>
    </row>
    <row r="57" spans="1:13">
      <c r="A57" s="273">
        <v>48</v>
      </c>
      <c r="B57" s="254" t="s">
        <v>71</v>
      </c>
      <c r="C57" s="254">
        <v>15219.75</v>
      </c>
      <c r="D57" s="256">
        <v>15298.9</v>
      </c>
      <c r="E57" s="256">
        <v>15100.849999999999</v>
      </c>
      <c r="F57" s="256">
        <v>14981.949999999999</v>
      </c>
      <c r="G57" s="256">
        <v>14783.899999999998</v>
      </c>
      <c r="H57" s="256">
        <v>15417.8</v>
      </c>
      <c r="I57" s="256">
        <v>15615.849999999999</v>
      </c>
      <c r="J57" s="256">
        <v>15734.75</v>
      </c>
      <c r="K57" s="254">
        <v>15496.95</v>
      </c>
      <c r="L57" s="254">
        <v>15180</v>
      </c>
      <c r="M57" s="254">
        <v>0.34443000000000001</v>
      </c>
    </row>
    <row r="58" spans="1:13">
      <c r="A58" s="273">
        <v>49</v>
      </c>
      <c r="B58" s="254" t="s">
        <v>74</v>
      </c>
      <c r="C58" s="254">
        <v>3470.4</v>
      </c>
      <c r="D58" s="256">
        <v>3478.1666666666665</v>
      </c>
      <c r="E58" s="256">
        <v>3456.333333333333</v>
      </c>
      <c r="F58" s="256">
        <v>3442.2666666666664</v>
      </c>
      <c r="G58" s="256">
        <v>3420.4333333333329</v>
      </c>
      <c r="H58" s="256">
        <v>3492.2333333333331</v>
      </c>
      <c r="I58" s="256">
        <v>3514.0666666666662</v>
      </c>
      <c r="J58" s="256">
        <v>3528.1333333333332</v>
      </c>
      <c r="K58" s="254">
        <v>3500</v>
      </c>
      <c r="L58" s="254">
        <v>3464.1</v>
      </c>
      <c r="M58" s="254">
        <v>1.46119</v>
      </c>
    </row>
    <row r="59" spans="1:13">
      <c r="A59" s="273">
        <v>50</v>
      </c>
      <c r="B59" s="254" t="s">
        <v>80</v>
      </c>
      <c r="C59" s="254">
        <v>808</v>
      </c>
      <c r="D59" s="256">
        <v>810.5333333333333</v>
      </c>
      <c r="E59" s="256">
        <v>796.46666666666658</v>
      </c>
      <c r="F59" s="256">
        <v>784.93333333333328</v>
      </c>
      <c r="G59" s="256">
        <v>770.86666666666656</v>
      </c>
      <c r="H59" s="256">
        <v>822.06666666666661</v>
      </c>
      <c r="I59" s="256">
        <v>836.13333333333321</v>
      </c>
      <c r="J59" s="256">
        <v>847.66666666666663</v>
      </c>
      <c r="K59" s="254">
        <v>824.6</v>
      </c>
      <c r="L59" s="254">
        <v>799</v>
      </c>
      <c r="M59" s="254">
        <v>14.423299999999999</v>
      </c>
    </row>
    <row r="60" spans="1:13">
      <c r="A60" s="273">
        <v>51</v>
      </c>
      <c r="B60" s="254" t="s">
        <v>75</v>
      </c>
      <c r="C60" s="254">
        <v>645.1</v>
      </c>
      <c r="D60" s="256">
        <v>643.86666666666667</v>
      </c>
      <c r="E60" s="256">
        <v>639.83333333333337</v>
      </c>
      <c r="F60" s="256">
        <v>634.56666666666672</v>
      </c>
      <c r="G60" s="256">
        <v>630.53333333333342</v>
      </c>
      <c r="H60" s="256">
        <v>649.13333333333333</v>
      </c>
      <c r="I60" s="256">
        <v>653.16666666666663</v>
      </c>
      <c r="J60" s="256">
        <v>658.43333333333328</v>
      </c>
      <c r="K60" s="254">
        <v>647.9</v>
      </c>
      <c r="L60" s="254">
        <v>638.6</v>
      </c>
      <c r="M60" s="254">
        <v>31.028400000000001</v>
      </c>
    </row>
    <row r="61" spans="1:13">
      <c r="A61" s="273">
        <v>52</v>
      </c>
      <c r="B61" s="254" t="s">
        <v>76</v>
      </c>
      <c r="C61" s="254">
        <v>151.75</v>
      </c>
      <c r="D61" s="256">
        <v>152.20000000000002</v>
      </c>
      <c r="E61" s="256">
        <v>150.55000000000004</v>
      </c>
      <c r="F61" s="256">
        <v>149.35000000000002</v>
      </c>
      <c r="G61" s="256">
        <v>147.70000000000005</v>
      </c>
      <c r="H61" s="256">
        <v>153.40000000000003</v>
      </c>
      <c r="I61" s="256">
        <v>155.05000000000001</v>
      </c>
      <c r="J61" s="256">
        <v>156.25000000000003</v>
      </c>
      <c r="K61" s="254">
        <v>153.85</v>
      </c>
      <c r="L61" s="254">
        <v>151</v>
      </c>
      <c r="M61" s="254">
        <v>74.883269999999996</v>
      </c>
    </row>
    <row r="62" spans="1:13">
      <c r="A62" s="273">
        <v>53</v>
      </c>
      <c r="B62" s="254" t="s">
        <v>77</v>
      </c>
      <c r="C62" s="254">
        <v>142.4</v>
      </c>
      <c r="D62" s="256">
        <v>143.13333333333333</v>
      </c>
      <c r="E62" s="256">
        <v>141.26666666666665</v>
      </c>
      <c r="F62" s="256">
        <v>140.13333333333333</v>
      </c>
      <c r="G62" s="256">
        <v>138.26666666666665</v>
      </c>
      <c r="H62" s="256">
        <v>144.26666666666665</v>
      </c>
      <c r="I62" s="256">
        <v>146.13333333333333</v>
      </c>
      <c r="J62" s="256">
        <v>147.26666666666665</v>
      </c>
      <c r="K62" s="254">
        <v>145</v>
      </c>
      <c r="L62" s="254">
        <v>142</v>
      </c>
      <c r="M62" s="254">
        <v>10.517200000000001</v>
      </c>
    </row>
    <row r="63" spans="1:13">
      <c r="A63" s="273">
        <v>54</v>
      </c>
      <c r="B63" s="254" t="s">
        <v>81</v>
      </c>
      <c r="C63" s="254">
        <v>516.54999999999995</v>
      </c>
      <c r="D63" s="256">
        <v>519.46666666666658</v>
      </c>
      <c r="E63" s="256">
        <v>512.38333333333321</v>
      </c>
      <c r="F63" s="256">
        <v>508.21666666666658</v>
      </c>
      <c r="G63" s="256">
        <v>501.13333333333321</v>
      </c>
      <c r="H63" s="256">
        <v>523.63333333333321</v>
      </c>
      <c r="I63" s="256">
        <v>530.71666666666647</v>
      </c>
      <c r="J63" s="256">
        <v>534.88333333333321</v>
      </c>
      <c r="K63" s="254">
        <v>526.54999999999995</v>
      </c>
      <c r="L63" s="254">
        <v>515.29999999999995</v>
      </c>
      <c r="M63" s="254">
        <v>15.333310000000001</v>
      </c>
    </row>
    <row r="64" spans="1:13">
      <c r="A64" s="273">
        <v>55</v>
      </c>
      <c r="B64" s="254" t="s">
        <v>82</v>
      </c>
      <c r="C64" s="254">
        <v>959.85</v>
      </c>
      <c r="D64" s="256">
        <v>961.2166666666667</v>
      </c>
      <c r="E64" s="256">
        <v>954.48333333333335</v>
      </c>
      <c r="F64" s="256">
        <v>949.11666666666667</v>
      </c>
      <c r="G64" s="256">
        <v>942.38333333333333</v>
      </c>
      <c r="H64" s="256">
        <v>966.58333333333337</v>
      </c>
      <c r="I64" s="256">
        <v>973.31666666666672</v>
      </c>
      <c r="J64" s="256">
        <v>978.68333333333339</v>
      </c>
      <c r="K64" s="254">
        <v>967.95</v>
      </c>
      <c r="L64" s="254">
        <v>955.85</v>
      </c>
      <c r="M64" s="254">
        <v>11.228020000000001</v>
      </c>
    </row>
    <row r="65" spans="1:13">
      <c r="A65" s="273">
        <v>56</v>
      </c>
      <c r="B65" s="254" t="s">
        <v>231</v>
      </c>
      <c r="C65" s="254">
        <v>161.80000000000001</v>
      </c>
      <c r="D65" s="256">
        <v>162.30000000000001</v>
      </c>
      <c r="E65" s="256">
        <v>160.70000000000002</v>
      </c>
      <c r="F65" s="256">
        <v>159.6</v>
      </c>
      <c r="G65" s="256">
        <v>158</v>
      </c>
      <c r="H65" s="256">
        <v>163.40000000000003</v>
      </c>
      <c r="I65" s="256">
        <v>165.00000000000006</v>
      </c>
      <c r="J65" s="256">
        <v>166.10000000000005</v>
      </c>
      <c r="K65" s="254">
        <v>163.9</v>
      </c>
      <c r="L65" s="254">
        <v>161.19999999999999</v>
      </c>
      <c r="M65" s="254">
        <v>17.159009999999999</v>
      </c>
    </row>
    <row r="66" spans="1:13">
      <c r="A66" s="273">
        <v>57</v>
      </c>
      <c r="B66" s="254" t="s">
        <v>83</v>
      </c>
      <c r="C66" s="254">
        <v>146.4</v>
      </c>
      <c r="D66" s="256">
        <v>146.78333333333333</v>
      </c>
      <c r="E66" s="256">
        <v>145.71666666666667</v>
      </c>
      <c r="F66" s="256">
        <v>145.03333333333333</v>
      </c>
      <c r="G66" s="256">
        <v>143.96666666666667</v>
      </c>
      <c r="H66" s="256">
        <v>147.46666666666667</v>
      </c>
      <c r="I66" s="256">
        <v>148.53333333333333</v>
      </c>
      <c r="J66" s="256">
        <v>149.21666666666667</v>
      </c>
      <c r="K66" s="254">
        <v>147.85</v>
      </c>
      <c r="L66" s="254">
        <v>146.1</v>
      </c>
      <c r="M66" s="254">
        <v>40.10172</v>
      </c>
    </row>
    <row r="67" spans="1:13">
      <c r="A67" s="273">
        <v>58</v>
      </c>
      <c r="B67" s="254" t="s">
        <v>798</v>
      </c>
      <c r="C67" s="254">
        <v>4388.25</v>
      </c>
      <c r="D67" s="256">
        <v>4370.3666666666668</v>
      </c>
      <c r="E67" s="256">
        <v>4330.8833333333332</v>
      </c>
      <c r="F67" s="256">
        <v>4273.5166666666664</v>
      </c>
      <c r="G67" s="256">
        <v>4234.0333333333328</v>
      </c>
      <c r="H67" s="256">
        <v>4427.7333333333336</v>
      </c>
      <c r="I67" s="256">
        <v>4467.2166666666672</v>
      </c>
      <c r="J67" s="256">
        <v>4524.5833333333339</v>
      </c>
      <c r="K67" s="254">
        <v>4409.8500000000004</v>
      </c>
      <c r="L67" s="254">
        <v>4313</v>
      </c>
      <c r="M67" s="254">
        <v>3.9849999999999999</v>
      </c>
    </row>
    <row r="68" spans="1:13">
      <c r="A68" s="273">
        <v>59</v>
      </c>
      <c r="B68" s="254" t="s">
        <v>84</v>
      </c>
      <c r="C68" s="254">
        <v>1732.55</v>
      </c>
      <c r="D68" s="256">
        <v>1730.1499999999999</v>
      </c>
      <c r="E68" s="256">
        <v>1720.3999999999996</v>
      </c>
      <c r="F68" s="256">
        <v>1708.2499999999998</v>
      </c>
      <c r="G68" s="256">
        <v>1698.4999999999995</v>
      </c>
      <c r="H68" s="256">
        <v>1742.2999999999997</v>
      </c>
      <c r="I68" s="256">
        <v>1752.0500000000002</v>
      </c>
      <c r="J68" s="256">
        <v>1764.1999999999998</v>
      </c>
      <c r="K68" s="254">
        <v>1739.9</v>
      </c>
      <c r="L68" s="254">
        <v>1718</v>
      </c>
      <c r="M68" s="254">
        <v>1.51868</v>
      </c>
    </row>
    <row r="69" spans="1:13">
      <c r="A69" s="273">
        <v>60</v>
      </c>
      <c r="B69" s="254" t="s">
        <v>85</v>
      </c>
      <c r="C69" s="254">
        <v>684.65</v>
      </c>
      <c r="D69" s="256">
        <v>688.88333333333333</v>
      </c>
      <c r="E69" s="256">
        <v>675.76666666666665</v>
      </c>
      <c r="F69" s="256">
        <v>666.88333333333333</v>
      </c>
      <c r="G69" s="256">
        <v>653.76666666666665</v>
      </c>
      <c r="H69" s="256">
        <v>697.76666666666665</v>
      </c>
      <c r="I69" s="256">
        <v>710.88333333333321</v>
      </c>
      <c r="J69" s="256">
        <v>719.76666666666665</v>
      </c>
      <c r="K69" s="254">
        <v>702</v>
      </c>
      <c r="L69" s="254">
        <v>680</v>
      </c>
      <c r="M69" s="254">
        <v>34.625160000000001</v>
      </c>
    </row>
    <row r="70" spans="1:13">
      <c r="A70" s="273">
        <v>61</v>
      </c>
      <c r="B70" s="254" t="s">
        <v>232</v>
      </c>
      <c r="C70" s="254">
        <v>883.8</v>
      </c>
      <c r="D70" s="256">
        <v>890.23333333333323</v>
      </c>
      <c r="E70" s="256">
        <v>875.56666666666649</v>
      </c>
      <c r="F70" s="256">
        <v>867.33333333333326</v>
      </c>
      <c r="G70" s="256">
        <v>852.66666666666652</v>
      </c>
      <c r="H70" s="256">
        <v>898.46666666666647</v>
      </c>
      <c r="I70" s="256">
        <v>913.13333333333321</v>
      </c>
      <c r="J70" s="256">
        <v>921.36666666666645</v>
      </c>
      <c r="K70" s="254">
        <v>904.9</v>
      </c>
      <c r="L70" s="254">
        <v>882</v>
      </c>
      <c r="M70" s="254">
        <v>3.6657000000000002</v>
      </c>
    </row>
    <row r="71" spans="1:13">
      <c r="A71" s="273">
        <v>62</v>
      </c>
      <c r="B71" s="254" t="s">
        <v>233</v>
      </c>
      <c r="C71" s="254">
        <v>451.35</v>
      </c>
      <c r="D71" s="256">
        <v>452.3</v>
      </c>
      <c r="E71" s="256">
        <v>440.6</v>
      </c>
      <c r="F71" s="256">
        <v>429.85</v>
      </c>
      <c r="G71" s="256">
        <v>418.15000000000003</v>
      </c>
      <c r="H71" s="256">
        <v>463.05</v>
      </c>
      <c r="I71" s="256">
        <v>474.74999999999994</v>
      </c>
      <c r="J71" s="256">
        <v>485.5</v>
      </c>
      <c r="K71" s="254">
        <v>464</v>
      </c>
      <c r="L71" s="254">
        <v>441.55</v>
      </c>
      <c r="M71" s="254">
        <v>17.991309999999999</v>
      </c>
    </row>
    <row r="72" spans="1:13">
      <c r="A72" s="273">
        <v>63</v>
      </c>
      <c r="B72" s="254" t="s">
        <v>86</v>
      </c>
      <c r="C72" s="254">
        <v>856.75</v>
      </c>
      <c r="D72" s="256">
        <v>858.85</v>
      </c>
      <c r="E72" s="256">
        <v>848</v>
      </c>
      <c r="F72" s="256">
        <v>839.25</v>
      </c>
      <c r="G72" s="256">
        <v>828.4</v>
      </c>
      <c r="H72" s="256">
        <v>867.6</v>
      </c>
      <c r="I72" s="256">
        <v>878.45000000000016</v>
      </c>
      <c r="J72" s="256">
        <v>887.2</v>
      </c>
      <c r="K72" s="254">
        <v>869.7</v>
      </c>
      <c r="L72" s="254">
        <v>850.1</v>
      </c>
      <c r="M72" s="254">
        <v>8.0591200000000001</v>
      </c>
    </row>
    <row r="73" spans="1:13">
      <c r="A73" s="273">
        <v>64</v>
      </c>
      <c r="B73" s="254" t="s">
        <v>92</v>
      </c>
      <c r="C73" s="254">
        <v>310.95</v>
      </c>
      <c r="D73" s="256">
        <v>308.23333333333335</v>
      </c>
      <c r="E73" s="256">
        <v>303.4666666666667</v>
      </c>
      <c r="F73" s="256">
        <v>295.98333333333335</v>
      </c>
      <c r="G73" s="256">
        <v>291.2166666666667</v>
      </c>
      <c r="H73" s="256">
        <v>315.7166666666667</v>
      </c>
      <c r="I73" s="256">
        <v>320.48333333333335</v>
      </c>
      <c r="J73" s="256">
        <v>327.9666666666667</v>
      </c>
      <c r="K73" s="254">
        <v>313</v>
      </c>
      <c r="L73" s="254">
        <v>300.75</v>
      </c>
      <c r="M73" s="254">
        <v>230.57943</v>
      </c>
    </row>
    <row r="74" spans="1:13">
      <c r="A74" s="273">
        <v>65</v>
      </c>
      <c r="B74" s="254" t="s">
        <v>87</v>
      </c>
      <c r="C74" s="254">
        <v>593.15</v>
      </c>
      <c r="D74" s="256">
        <v>595</v>
      </c>
      <c r="E74" s="256">
        <v>589.85</v>
      </c>
      <c r="F74" s="256">
        <v>586.55000000000007</v>
      </c>
      <c r="G74" s="256">
        <v>581.40000000000009</v>
      </c>
      <c r="H74" s="256">
        <v>598.29999999999995</v>
      </c>
      <c r="I74" s="256">
        <v>603.45000000000005</v>
      </c>
      <c r="J74" s="256">
        <v>606.74999999999989</v>
      </c>
      <c r="K74" s="254">
        <v>600.15</v>
      </c>
      <c r="L74" s="254">
        <v>591.70000000000005</v>
      </c>
      <c r="M74" s="254">
        <v>10.38327</v>
      </c>
    </row>
    <row r="75" spans="1:13">
      <c r="A75" s="273">
        <v>66</v>
      </c>
      <c r="B75" s="254" t="s">
        <v>234</v>
      </c>
      <c r="C75" s="254">
        <v>2168.6</v>
      </c>
      <c r="D75" s="256">
        <v>2151.4333333333334</v>
      </c>
      <c r="E75" s="256">
        <v>2127.8666666666668</v>
      </c>
      <c r="F75" s="256">
        <v>2087.1333333333332</v>
      </c>
      <c r="G75" s="256">
        <v>2063.5666666666666</v>
      </c>
      <c r="H75" s="256">
        <v>2192.166666666667</v>
      </c>
      <c r="I75" s="256">
        <v>2215.7333333333336</v>
      </c>
      <c r="J75" s="256">
        <v>2256.4666666666672</v>
      </c>
      <c r="K75" s="254">
        <v>2175</v>
      </c>
      <c r="L75" s="254">
        <v>2110.6999999999998</v>
      </c>
      <c r="M75" s="254">
        <v>4.4110100000000001</v>
      </c>
    </row>
    <row r="76" spans="1:13">
      <c r="A76" s="273">
        <v>67</v>
      </c>
      <c r="B76" s="254" t="s">
        <v>339</v>
      </c>
      <c r="C76" s="254">
        <v>1952.05</v>
      </c>
      <c r="D76" s="256">
        <v>1960.1500000000003</v>
      </c>
      <c r="E76" s="256">
        <v>1937.3000000000006</v>
      </c>
      <c r="F76" s="256">
        <v>1922.5500000000004</v>
      </c>
      <c r="G76" s="256">
        <v>1899.7000000000007</v>
      </c>
      <c r="H76" s="256">
        <v>1974.9000000000005</v>
      </c>
      <c r="I76" s="256">
        <v>1997.7500000000005</v>
      </c>
      <c r="J76" s="256">
        <v>2012.5000000000005</v>
      </c>
      <c r="K76" s="254">
        <v>1983</v>
      </c>
      <c r="L76" s="254">
        <v>1945.4</v>
      </c>
      <c r="M76" s="254">
        <v>10.472530000000001</v>
      </c>
    </row>
    <row r="77" spans="1:13">
      <c r="A77" s="273">
        <v>68</v>
      </c>
      <c r="B77" s="254" t="s">
        <v>806</v>
      </c>
      <c r="C77" s="254">
        <v>195.3</v>
      </c>
      <c r="D77" s="256">
        <v>198.93333333333337</v>
      </c>
      <c r="E77" s="256">
        <v>189.96666666666673</v>
      </c>
      <c r="F77" s="256">
        <v>184.63333333333335</v>
      </c>
      <c r="G77" s="256">
        <v>175.66666666666671</v>
      </c>
      <c r="H77" s="256">
        <v>204.26666666666674</v>
      </c>
      <c r="I77" s="256">
        <v>213.23333333333338</v>
      </c>
      <c r="J77" s="256">
        <v>218.56666666666675</v>
      </c>
      <c r="K77" s="254">
        <v>207.9</v>
      </c>
      <c r="L77" s="254">
        <v>193.6</v>
      </c>
      <c r="M77" s="254">
        <v>29.53801</v>
      </c>
    </row>
    <row r="78" spans="1:13">
      <c r="A78" s="273">
        <v>69</v>
      </c>
      <c r="B78" s="254" t="s">
        <v>90</v>
      </c>
      <c r="C78" s="254">
        <v>4588.75</v>
      </c>
      <c r="D78" s="256">
        <v>4596.1166666666668</v>
      </c>
      <c r="E78" s="256">
        <v>4568.2833333333338</v>
      </c>
      <c r="F78" s="256">
        <v>4547.8166666666666</v>
      </c>
      <c r="G78" s="256">
        <v>4519.9833333333336</v>
      </c>
      <c r="H78" s="256">
        <v>4616.5833333333339</v>
      </c>
      <c r="I78" s="256">
        <v>4644.4166666666661</v>
      </c>
      <c r="J78" s="256">
        <v>4664.8833333333341</v>
      </c>
      <c r="K78" s="254">
        <v>4623.95</v>
      </c>
      <c r="L78" s="254">
        <v>4575.6499999999996</v>
      </c>
      <c r="M78" s="254">
        <v>2.0524900000000001</v>
      </c>
    </row>
    <row r="79" spans="1:13">
      <c r="A79" s="273">
        <v>70</v>
      </c>
      <c r="B79" s="254" t="s">
        <v>344</v>
      </c>
      <c r="C79" s="254">
        <v>4551.1499999999996</v>
      </c>
      <c r="D79" s="256">
        <v>4551.2999999999993</v>
      </c>
      <c r="E79" s="256">
        <v>4484.8999999999987</v>
      </c>
      <c r="F79" s="256">
        <v>4418.6499999999996</v>
      </c>
      <c r="G79" s="256">
        <v>4352.2499999999991</v>
      </c>
      <c r="H79" s="256">
        <v>4617.5499999999984</v>
      </c>
      <c r="I79" s="256">
        <v>4683.95</v>
      </c>
      <c r="J79" s="256">
        <v>4750.199999999998</v>
      </c>
      <c r="K79" s="254">
        <v>4617.7</v>
      </c>
      <c r="L79" s="254">
        <v>4485.05</v>
      </c>
      <c r="M79" s="254">
        <v>1.7283500000000001</v>
      </c>
    </row>
    <row r="80" spans="1:13">
      <c r="A80" s="273">
        <v>71</v>
      </c>
      <c r="B80" s="254" t="s">
        <v>345</v>
      </c>
      <c r="C80" s="254">
        <v>3515.45</v>
      </c>
      <c r="D80" s="256">
        <v>3505.7333333333336</v>
      </c>
      <c r="E80" s="256">
        <v>3486.4666666666672</v>
      </c>
      <c r="F80" s="256">
        <v>3457.4833333333336</v>
      </c>
      <c r="G80" s="256">
        <v>3438.2166666666672</v>
      </c>
      <c r="H80" s="256">
        <v>3534.7166666666672</v>
      </c>
      <c r="I80" s="256">
        <v>3553.9833333333336</v>
      </c>
      <c r="J80" s="256">
        <v>3582.9666666666672</v>
      </c>
      <c r="K80" s="254">
        <v>3525</v>
      </c>
      <c r="L80" s="254">
        <v>3476.75</v>
      </c>
      <c r="M80" s="254">
        <v>1.70112</v>
      </c>
    </row>
    <row r="81" spans="1:13">
      <c r="A81" s="273">
        <v>72</v>
      </c>
      <c r="B81" s="254" t="s">
        <v>93</v>
      </c>
      <c r="C81" s="254">
        <v>5494.3</v>
      </c>
      <c r="D81" s="256">
        <v>5478.0999999999995</v>
      </c>
      <c r="E81" s="256">
        <v>5456.1999999999989</v>
      </c>
      <c r="F81" s="256">
        <v>5418.0999999999995</v>
      </c>
      <c r="G81" s="256">
        <v>5396.1999999999989</v>
      </c>
      <c r="H81" s="256">
        <v>5516.1999999999989</v>
      </c>
      <c r="I81" s="256">
        <v>5538.0999999999985</v>
      </c>
      <c r="J81" s="256">
        <v>5576.1999999999989</v>
      </c>
      <c r="K81" s="254">
        <v>5500</v>
      </c>
      <c r="L81" s="254">
        <v>5440</v>
      </c>
      <c r="M81" s="254">
        <v>1.8265899999999999</v>
      </c>
    </row>
    <row r="82" spans="1:13">
      <c r="A82" s="273">
        <v>73</v>
      </c>
      <c r="B82" s="254" t="s">
        <v>94</v>
      </c>
      <c r="C82" s="254">
        <v>2709.5</v>
      </c>
      <c r="D82" s="256">
        <v>2719.4833333333331</v>
      </c>
      <c r="E82" s="256">
        <v>2695.0166666666664</v>
      </c>
      <c r="F82" s="256">
        <v>2680.5333333333333</v>
      </c>
      <c r="G82" s="256">
        <v>2656.0666666666666</v>
      </c>
      <c r="H82" s="256">
        <v>2733.9666666666662</v>
      </c>
      <c r="I82" s="256">
        <v>2758.4333333333325</v>
      </c>
      <c r="J82" s="256">
        <v>2772.9166666666661</v>
      </c>
      <c r="K82" s="254">
        <v>2743.95</v>
      </c>
      <c r="L82" s="254">
        <v>2705</v>
      </c>
      <c r="M82" s="254">
        <v>2.7384300000000001</v>
      </c>
    </row>
    <row r="83" spans="1:13">
      <c r="A83" s="273">
        <v>74</v>
      </c>
      <c r="B83" s="254" t="s">
        <v>236</v>
      </c>
      <c r="C83" s="254">
        <v>576.79999999999995</v>
      </c>
      <c r="D83" s="256">
        <v>574.26666666666665</v>
      </c>
      <c r="E83" s="256">
        <v>570.5333333333333</v>
      </c>
      <c r="F83" s="256">
        <v>564.26666666666665</v>
      </c>
      <c r="G83" s="256">
        <v>560.5333333333333</v>
      </c>
      <c r="H83" s="256">
        <v>580.5333333333333</v>
      </c>
      <c r="I83" s="256">
        <v>584.26666666666665</v>
      </c>
      <c r="J83" s="256">
        <v>590.5333333333333</v>
      </c>
      <c r="K83" s="254">
        <v>578</v>
      </c>
      <c r="L83" s="254">
        <v>568</v>
      </c>
      <c r="M83" s="254">
        <v>4.9788500000000004</v>
      </c>
    </row>
    <row r="84" spans="1:13">
      <c r="A84" s="273">
        <v>75</v>
      </c>
      <c r="B84" s="254" t="s">
        <v>237</v>
      </c>
      <c r="C84" s="254">
        <v>1595.35</v>
      </c>
      <c r="D84" s="256">
        <v>1602.2</v>
      </c>
      <c r="E84" s="256">
        <v>1554.5</v>
      </c>
      <c r="F84" s="256">
        <v>1513.6499999999999</v>
      </c>
      <c r="G84" s="256">
        <v>1465.9499999999998</v>
      </c>
      <c r="H84" s="256">
        <v>1643.0500000000002</v>
      </c>
      <c r="I84" s="256">
        <v>1690.7500000000005</v>
      </c>
      <c r="J84" s="256">
        <v>1731.6000000000004</v>
      </c>
      <c r="K84" s="254">
        <v>1649.9</v>
      </c>
      <c r="L84" s="254">
        <v>1561.35</v>
      </c>
      <c r="M84" s="254">
        <v>1.7212499999999999</v>
      </c>
    </row>
    <row r="85" spans="1:13">
      <c r="A85" s="273">
        <v>76</v>
      </c>
      <c r="B85" s="254" t="s">
        <v>96</v>
      </c>
      <c r="C85" s="254">
        <v>1200.75</v>
      </c>
      <c r="D85" s="256">
        <v>1201.7833333333333</v>
      </c>
      <c r="E85" s="256">
        <v>1192.4666666666667</v>
      </c>
      <c r="F85" s="256">
        <v>1184.1833333333334</v>
      </c>
      <c r="G85" s="256">
        <v>1174.8666666666668</v>
      </c>
      <c r="H85" s="256">
        <v>1210.0666666666666</v>
      </c>
      <c r="I85" s="256">
        <v>1219.3833333333332</v>
      </c>
      <c r="J85" s="256">
        <v>1227.6666666666665</v>
      </c>
      <c r="K85" s="254">
        <v>1211.0999999999999</v>
      </c>
      <c r="L85" s="254">
        <v>1193.5</v>
      </c>
      <c r="M85" s="254">
        <v>5.5827600000000004</v>
      </c>
    </row>
    <row r="86" spans="1:13">
      <c r="A86" s="273">
        <v>77</v>
      </c>
      <c r="B86" s="254" t="s">
        <v>97</v>
      </c>
      <c r="C86" s="254">
        <v>183.25</v>
      </c>
      <c r="D86" s="256">
        <v>183.58333333333334</v>
      </c>
      <c r="E86" s="256">
        <v>182.36666666666667</v>
      </c>
      <c r="F86" s="256">
        <v>181.48333333333332</v>
      </c>
      <c r="G86" s="256">
        <v>180.26666666666665</v>
      </c>
      <c r="H86" s="256">
        <v>184.4666666666667</v>
      </c>
      <c r="I86" s="256">
        <v>185.68333333333334</v>
      </c>
      <c r="J86" s="256">
        <v>186.56666666666672</v>
      </c>
      <c r="K86" s="254">
        <v>184.8</v>
      </c>
      <c r="L86" s="254">
        <v>182.7</v>
      </c>
      <c r="M86" s="254">
        <v>15.50319</v>
      </c>
    </row>
    <row r="87" spans="1:13">
      <c r="A87" s="273">
        <v>78</v>
      </c>
      <c r="B87" s="254" t="s">
        <v>98</v>
      </c>
      <c r="C87" s="254">
        <v>89.5</v>
      </c>
      <c r="D87" s="256">
        <v>89.166666666666671</v>
      </c>
      <c r="E87" s="256">
        <v>87.433333333333337</v>
      </c>
      <c r="F87" s="256">
        <v>85.36666666666666</v>
      </c>
      <c r="G87" s="256">
        <v>83.633333333333326</v>
      </c>
      <c r="H87" s="256">
        <v>91.233333333333348</v>
      </c>
      <c r="I87" s="256">
        <v>92.966666666666669</v>
      </c>
      <c r="J87" s="256">
        <v>95.03333333333336</v>
      </c>
      <c r="K87" s="254">
        <v>90.9</v>
      </c>
      <c r="L87" s="254">
        <v>87.1</v>
      </c>
      <c r="M87" s="254">
        <v>665.43935999999997</v>
      </c>
    </row>
    <row r="88" spans="1:13">
      <c r="A88" s="273">
        <v>79</v>
      </c>
      <c r="B88" s="254" t="s">
        <v>356</v>
      </c>
      <c r="C88" s="254">
        <v>235.85</v>
      </c>
      <c r="D88" s="256">
        <v>236.5</v>
      </c>
      <c r="E88" s="256">
        <v>234</v>
      </c>
      <c r="F88" s="256">
        <v>232.15</v>
      </c>
      <c r="G88" s="256">
        <v>229.65</v>
      </c>
      <c r="H88" s="256">
        <v>238.35</v>
      </c>
      <c r="I88" s="256">
        <v>240.85</v>
      </c>
      <c r="J88" s="256">
        <v>242.7</v>
      </c>
      <c r="K88" s="254">
        <v>239</v>
      </c>
      <c r="L88" s="254">
        <v>234.65</v>
      </c>
      <c r="M88" s="254">
        <v>14.692909999999999</v>
      </c>
    </row>
    <row r="89" spans="1:13">
      <c r="A89" s="273">
        <v>80</v>
      </c>
      <c r="B89" s="254" t="s">
        <v>99</v>
      </c>
      <c r="C89" s="254">
        <v>146.75</v>
      </c>
      <c r="D89" s="256">
        <v>147.48333333333332</v>
      </c>
      <c r="E89" s="256">
        <v>145.76666666666665</v>
      </c>
      <c r="F89" s="256">
        <v>144.78333333333333</v>
      </c>
      <c r="G89" s="256">
        <v>143.06666666666666</v>
      </c>
      <c r="H89" s="256">
        <v>148.46666666666664</v>
      </c>
      <c r="I89" s="256">
        <v>150.18333333333328</v>
      </c>
      <c r="J89" s="256">
        <v>151.16666666666663</v>
      </c>
      <c r="K89" s="254">
        <v>149.19999999999999</v>
      </c>
      <c r="L89" s="254">
        <v>146.5</v>
      </c>
      <c r="M89" s="254">
        <v>97.721239999999995</v>
      </c>
    </row>
    <row r="90" spans="1:13">
      <c r="A90" s="273">
        <v>81</v>
      </c>
      <c r="B90" s="254" t="s">
        <v>102</v>
      </c>
      <c r="C90" s="254">
        <v>31.5</v>
      </c>
      <c r="D90" s="256">
        <v>31.8</v>
      </c>
      <c r="E90" s="256">
        <v>31.1</v>
      </c>
      <c r="F90" s="256">
        <v>30.7</v>
      </c>
      <c r="G90" s="256">
        <v>30</v>
      </c>
      <c r="H90" s="256">
        <v>32.200000000000003</v>
      </c>
      <c r="I90" s="256">
        <v>32.9</v>
      </c>
      <c r="J90" s="256">
        <v>33.300000000000004</v>
      </c>
      <c r="K90" s="254">
        <v>32.5</v>
      </c>
      <c r="L90" s="254">
        <v>31.4</v>
      </c>
      <c r="M90" s="254">
        <v>168.38547</v>
      </c>
    </row>
    <row r="91" spans="1:13">
      <c r="A91" s="273">
        <v>82</v>
      </c>
      <c r="B91" s="254" t="s">
        <v>868</v>
      </c>
      <c r="C91" s="254">
        <v>3599.3</v>
      </c>
      <c r="D91" s="256">
        <v>3617.1</v>
      </c>
      <c r="E91" s="256">
        <v>3544.2</v>
      </c>
      <c r="F91" s="256">
        <v>3489.1</v>
      </c>
      <c r="G91" s="256">
        <v>3416.2</v>
      </c>
      <c r="H91" s="256">
        <v>3672.2</v>
      </c>
      <c r="I91" s="256">
        <v>3745.1000000000004</v>
      </c>
      <c r="J91" s="256">
        <v>3800.2</v>
      </c>
      <c r="K91" s="254">
        <v>3690</v>
      </c>
      <c r="L91" s="254">
        <v>3562</v>
      </c>
      <c r="M91" s="254">
        <v>2.109</v>
      </c>
    </row>
    <row r="92" spans="1:13">
      <c r="A92" s="273">
        <v>83</v>
      </c>
      <c r="B92" s="254" t="s">
        <v>100</v>
      </c>
      <c r="C92" s="254">
        <v>656.2</v>
      </c>
      <c r="D92" s="256">
        <v>661.11666666666667</v>
      </c>
      <c r="E92" s="256">
        <v>647.2833333333333</v>
      </c>
      <c r="F92" s="256">
        <v>638.36666666666667</v>
      </c>
      <c r="G92" s="256">
        <v>624.5333333333333</v>
      </c>
      <c r="H92" s="256">
        <v>670.0333333333333</v>
      </c>
      <c r="I92" s="256">
        <v>683.86666666666656</v>
      </c>
      <c r="J92" s="256">
        <v>692.7833333333333</v>
      </c>
      <c r="K92" s="254">
        <v>674.95</v>
      </c>
      <c r="L92" s="254">
        <v>652.20000000000005</v>
      </c>
      <c r="M92" s="254">
        <v>41.918990000000001</v>
      </c>
    </row>
    <row r="93" spans="1:13">
      <c r="A93" s="273">
        <v>84</v>
      </c>
      <c r="B93" s="254" t="s">
        <v>242</v>
      </c>
      <c r="C93" s="254">
        <v>656.3</v>
      </c>
      <c r="D93" s="256">
        <v>654.75</v>
      </c>
      <c r="E93" s="256">
        <v>647.5</v>
      </c>
      <c r="F93" s="256">
        <v>638.70000000000005</v>
      </c>
      <c r="G93" s="256">
        <v>631.45000000000005</v>
      </c>
      <c r="H93" s="256">
        <v>663.55</v>
      </c>
      <c r="I93" s="256">
        <v>670.8</v>
      </c>
      <c r="J93" s="256">
        <v>679.59999999999991</v>
      </c>
      <c r="K93" s="254">
        <v>662</v>
      </c>
      <c r="L93" s="254">
        <v>645.95000000000005</v>
      </c>
      <c r="M93" s="254">
        <v>2.2031800000000001</v>
      </c>
    </row>
    <row r="94" spans="1:13">
      <c r="A94" s="273">
        <v>85</v>
      </c>
      <c r="B94" s="254" t="s">
        <v>103</v>
      </c>
      <c r="C94" s="254">
        <v>957</v>
      </c>
      <c r="D94" s="256">
        <v>961.35</v>
      </c>
      <c r="E94" s="256">
        <v>948.65000000000009</v>
      </c>
      <c r="F94" s="256">
        <v>940.30000000000007</v>
      </c>
      <c r="G94" s="256">
        <v>927.60000000000014</v>
      </c>
      <c r="H94" s="256">
        <v>969.7</v>
      </c>
      <c r="I94" s="256">
        <v>982.40000000000009</v>
      </c>
      <c r="J94" s="256">
        <v>990.75</v>
      </c>
      <c r="K94" s="254">
        <v>974.05</v>
      </c>
      <c r="L94" s="254">
        <v>953</v>
      </c>
      <c r="M94" s="254">
        <v>5.6006999999999998</v>
      </c>
    </row>
    <row r="95" spans="1:13">
      <c r="A95" s="273">
        <v>86</v>
      </c>
      <c r="B95" s="254" t="s">
        <v>243</v>
      </c>
      <c r="C95" s="254">
        <v>561.85</v>
      </c>
      <c r="D95" s="256">
        <v>560.79999999999995</v>
      </c>
      <c r="E95" s="256">
        <v>548.59999999999991</v>
      </c>
      <c r="F95" s="256">
        <v>535.34999999999991</v>
      </c>
      <c r="G95" s="256">
        <v>523.14999999999986</v>
      </c>
      <c r="H95" s="256">
        <v>574.04999999999995</v>
      </c>
      <c r="I95" s="256">
        <v>586.25</v>
      </c>
      <c r="J95" s="256">
        <v>599.5</v>
      </c>
      <c r="K95" s="254">
        <v>573</v>
      </c>
      <c r="L95" s="254">
        <v>547.54999999999995</v>
      </c>
      <c r="M95" s="254">
        <v>9.3531499999999994</v>
      </c>
    </row>
    <row r="96" spans="1:13">
      <c r="A96" s="273">
        <v>87</v>
      </c>
      <c r="B96" s="254" t="s">
        <v>244</v>
      </c>
      <c r="C96" s="254">
        <v>1514</v>
      </c>
      <c r="D96" s="256">
        <v>1513.1666666666667</v>
      </c>
      <c r="E96" s="256">
        <v>1481.3333333333335</v>
      </c>
      <c r="F96" s="256">
        <v>1448.6666666666667</v>
      </c>
      <c r="G96" s="256">
        <v>1416.8333333333335</v>
      </c>
      <c r="H96" s="256">
        <v>1545.8333333333335</v>
      </c>
      <c r="I96" s="256">
        <v>1577.666666666667</v>
      </c>
      <c r="J96" s="256">
        <v>1610.3333333333335</v>
      </c>
      <c r="K96" s="254">
        <v>1545</v>
      </c>
      <c r="L96" s="254">
        <v>1480.5</v>
      </c>
      <c r="M96" s="254">
        <v>22.77786</v>
      </c>
    </row>
    <row r="97" spans="1:13">
      <c r="A97" s="273">
        <v>88</v>
      </c>
      <c r="B97" s="254" t="s">
        <v>104</v>
      </c>
      <c r="C97" s="254">
        <v>1536.15</v>
      </c>
      <c r="D97" s="256">
        <v>1527.95</v>
      </c>
      <c r="E97" s="256">
        <v>1515.2</v>
      </c>
      <c r="F97" s="256">
        <v>1494.25</v>
      </c>
      <c r="G97" s="256">
        <v>1481.5</v>
      </c>
      <c r="H97" s="256">
        <v>1548.9</v>
      </c>
      <c r="I97" s="256">
        <v>1561.65</v>
      </c>
      <c r="J97" s="256">
        <v>1582.6000000000001</v>
      </c>
      <c r="K97" s="254">
        <v>1540.7</v>
      </c>
      <c r="L97" s="254">
        <v>1507</v>
      </c>
      <c r="M97" s="254">
        <v>18.590430000000001</v>
      </c>
    </row>
    <row r="98" spans="1:13">
      <c r="A98" s="273">
        <v>89</v>
      </c>
      <c r="B98" s="254" t="s">
        <v>368</v>
      </c>
      <c r="C98" s="254">
        <v>681.65</v>
      </c>
      <c r="D98" s="256">
        <v>683.73333333333323</v>
      </c>
      <c r="E98" s="256">
        <v>674.71666666666647</v>
      </c>
      <c r="F98" s="256">
        <v>667.78333333333319</v>
      </c>
      <c r="G98" s="256">
        <v>658.76666666666642</v>
      </c>
      <c r="H98" s="256">
        <v>690.66666666666652</v>
      </c>
      <c r="I98" s="256">
        <v>699.68333333333317</v>
      </c>
      <c r="J98" s="256">
        <v>706.61666666666656</v>
      </c>
      <c r="K98" s="254">
        <v>692.75</v>
      </c>
      <c r="L98" s="254">
        <v>676.8</v>
      </c>
      <c r="M98" s="254">
        <v>13.28307</v>
      </c>
    </row>
    <row r="99" spans="1:13">
      <c r="A99" s="273">
        <v>90</v>
      </c>
      <c r="B99" s="254" t="s">
        <v>246</v>
      </c>
      <c r="C99" s="254">
        <v>321.2</v>
      </c>
      <c r="D99" s="256">
        <v>321.55</v>
      </c>
      <c r="E99" s="256">
        <v>316.65000000000003</v>
      </c>
      <c r="F99" s="256">
        <v>312.10000000000002</v>
      </c>
      <c r="G99" s="256">
        <v>307.20000000000005</v>
      </c>
      <c r="H99" s="256">
        <v>326.10000000000002</v>
      </c>
      <c r="I99" s="256">
        <v>331</v>
      </c>
      <c r="J99" s="256">
        <v>335.55</v>
      </c>
      <c r="K99" s="254">
        <v>326.45</v>
      </c>
      <c r="L99" s="254">
        <v>317</v>
      </c>
      <c r="M99" s="254">
        <v>15.072900000000001</v>
      </c>
    </row>
    <row r="100" spans="1:13">
      <c r="A100" s="273">
        <v>91</v>
      </c>
      <c r="B100" s="254" t="s">
        <v>107</v>
      </c>
      <c r="C100" s="254">
        <v>979.45</v>
      </c>
      <c r="D100" s="256">
        <v>979.16666666666663</v>
      </c>
      <c r="E100" s="256">
        <v>975.2833333333333</v>
      </c>
      <c r="F100" s="256">
        <v>971.11666666666667</v>
      </c>
      <c r="G100" s="256">
        <v>967.23333333333335</v>
      </c>
      <c r="H100" s="256">
        <v>983.33333333333326</v>
      </c>
      <c r="I100" s="256">
        <v>987.2166666666667</v>
      </c>
      <c r="J100" s="256">
        <v>991.38333333333321</v>
      </c>
      <c r="K100" s="254">
        <v>983.05</v>
      </c>
      <c r="L100" s="254">
        <v>975</v>
      </c>
      <c r="M100" s="254">
        <v>20.378779999999999</v>
      </c>
    </row>
    <row r="101" spans="1:13">
      <c r="A101" s="273">
        <v>92</v>
      </c>
      <c r="B101" s="254" t="s">
        <v>248</v>
      </c>
      <c r="C101" s="254">
        <v>2935.35</v>
      </c>
      <c r="D101" s="256">
        <v>2943.7333333333331</v>
      </c>
      <c r="E101" s="256">
        <v>2918.5166666666664</v>
      </c>
      <c r="F101" s="256">
        <v>2901.6833333333334</v>
      </c>
      <c r="G101" s="256">
        <v>2876.4666666666667</v>
      </c>
      <c r="H101" s="256">
        <v>2960.5666666666662</v>
      </c>
      <c r="I101" s="256">
        <v>2985.7833333333324</v>
      </c>
      <c r="J101" s="256">
        <v>3002.6166666666659</v>
      </c>
      <c r="K101" s="254">
        <v>2968.95</v>
      </c>
      <c r="L101" s="254">
        <v>2926.9</v>
      </c>
      <c r="M101" s="254">
        <v>1.8510899999999999</v>
      </c>
    </row>
    <row r="102" spans="1:13">
      <c r="A102" s="273">
        <v>93</v>
      </c>
      <c r="B102" s="254" t="s">
        <v>109</v>
      </c>
      <c r="C102" s="254">
        <v>1487</v>
      </c>
      <c r="D102" s="256">
        <v>1491</v>
      </c>
      <c r="E102" s="256">
        <v>1480</v>
      </c>
      <c r="F102" s="256">
        <v>1473</v>
      </c>
      <c r="G102" s="256">
        <v>1462</v>
      </c>
      <c r="H102" s="256">
        <v>1498</v>
      </c>
      <c r="I102" s="256">
        <v>1509</v>
      </c>
      <c r="J102" s="256">
        <v>1516</v>
      </c>
      <c r="K102" s="254">
        <v>1502</v>
      </c>
      <c r="L102" s="254">
        <v>1484</v>
      </c>
      <c r="M102" s="254">
        <v>72.294889999999995</v>
      </c>
    </row>
    <row r="103" spans="1:13">
      <c r="A103" s="273">
        <v>94</v>
      </c>
      <c r="B103" s="254" t="s">
        <v>249</v>
      </c>
      <c r="C103" s="254">
        <v>682.95</v>
      </c>
      <c r="D103" s="256">
        <v>683.23333333333323</v>
      </c>
      <c r="E103" s="256">
        <v>679.81666666666649</v>
      </c>
      <c r="F103" s="256">
        <v>676.68333333333328</v>
      </c>
      <c r="G103" s="256">
        <v>673.26666666666654</v>
      </c>
      <c r="H103" s="256">
        <v>686.36666666666645</v>
      </c>
      <c r="I103" s="256">
        <v>689.78333333333319</v>
      </c>
      <c r="J103" s="256">
        <v>692.9166666666664</v>
      </c>
      <c r="K103" s="254">
        <v>686.65</v>
      </c>
      <c r="L103" s="254">
        <v>680.1</v>
      </c>
      <c r="M103" s="254">
        <v>13.83135</v>
      </c>
    </row>
    <row r="104" spans="1:13">
      <c r="A104" s="273">
        <v>95</v>
      </c>
      <c r="B104" s="254" t="s">
        <v>105</v>
      </c>
      <c r="C104" s="254">
        <v>1042.5</v>
      </c>
      <c r="D104" s="256">
        <v>1036.2166666666667</v>
      </c>
      <c r="E104" s="256">
        <v>1026.4333333333334</v>
      </c>
      <c r="F104" s="256">
        <v>1010.3666666666667</v>
      </c>
      <c r="G104" s="256">
        <v>1000.5833333333334</v>
      </c>
      <c r="H104" s="256">
        <v>1052.2833333333333</v>
      </c>
      <c r="I104" s="256">
        <v>1062.0666666666666</v>
      </c>
      <c r="J104" s="256">
        <v>1078.1333333333334</v>
      </c>
      <c r="K104" s="254">
        <v>1046</v>
      </c>
      <c r="L104" s="254">
        <v>1020.15</v>
      </c>
      <c r="M104" s="254">
        <v>13.14157</v>
      </c>
    </row>
    <row r="105" spans="1:13">
      <c r="A105" s="273">
        <v>96</v>
      </c>
      <c r="B105" s="254" t="s">
        <v>110</v>
      </c>
      <c r="C105" s="254">
        <v>2898.2</v>
      </c>
      <c r="D105" s="256">
        <v>2906.4333333333329</v>
      </c>
      <c r="E105" s="256">
        <v>2886.8666666666659</v>
      </c>
      <c r="F105" s="256">
        <v>2875.5333333333328</v>
      </c>
      <c r="G105" s="256">
        <v>2855.9666666666658</v>
      </c>
      <c r="H105" s="256">
        <v>2917.766666666666</v>
      </c>
      <c r="I105" s="256">
        <v>2937.3333333333326</v>
      </c>
      <c r="J105" s="256">
        <v>2948.6666666666661</v>
      </c>
      <c r="K105" s="254">
        <v>2926</v>
      </c>
      <c r="L105" s="254">
        <v>2895.1</v>
      </c>
      <c r="M105" s="254">
        <v>3.9246699999999999</v>
      </c>
    </row>
    <row r="106" spans="1:13">
      <c r="A106" s="273">
        <v>97</v>
      </c>
      <c r="B106" s="254" t="s">
        <v>112</v>
      </c>
      <c r="C106" s="254">
        <v>388.35</v>
      </c>
      <c r="D106" s="256">
        <v>389.31666666666666</v>
      </c>
      <c r="E106" s="256">
        <v>385.63333333333333</v>
      </c>
      <c r="F106" s="256">
        <v>382.91666666666669</v>
      </c>
      <c r="G106" s="256">
        <v>379.23333333333335</v>
      </c>
      <c r="H106" s="256">
        <v>392.0333333333333</v>
      </c>
      <c r="I106" s="256">
        <v>395.71666666666658</v>
      </c>
      <c r="J106" s="256">
        <v>398.43333333333328</v>
      </c>
      <c r="K106" s="254">
        <v>393</v>
      </c>
      <c r="L106" s="254">
        <v>386.6</v>
      </c>
      <c r="M106" s="254">
        <v>56.792729999999999</v>
      </c>
    </row>
    <row r="107" spans="1:13">
      <c r="A107" s="273">
        <v>98</v>
      </c>
      <c r="B107" s="254" t="s">
        <v>377</v>
      </c>
      <c r="C107" s="254">
        <v>1111.5</v>
      </c>
      <c r="D107" s="256">
        <v>1115.2166666666667</v>
      </c>
      <c r="E107" s="256">
        <v>1100.6333333333334</v>
      </c>
      <c r="F107" s="256">
        <v>1089.7666666666667</v>
      </c>
      <c r="G107" s="256">
        <v>1075.1833333333334</v>
      </c>
      <c r="H107" s="256">
        <v>1126.0833333333335</v>
      </c>
      <c r="I107" s="256">
        <v>1140.6666666666665</v>
      </c>
      <c r="J107" s="256">
        <v>1151.5333333333335</v>
      </c>
      <c r="K107" s="254">
        <v>1129.8</v>
      </c>
      <c r="L107" s="254">
        <v>1104.3499999999999</v>
      </c>
      <c r="M107" s="254">
        <v>3.52644</v>
      </c>
    </row>
    <row r="108" spans="1:13">
      <c r="A108" s="273">
        <v>99</v>
      </c>
      <c r="B108" s="254" t="s">
        <v>113</v>
      </c>
      <c r="C108" s="254">
        <v>271.89999999999998</v>
      </c>
      <c r="D108" s="256">
        <v>274.61666666666662</v>
      </c>
      <c r="E108" s="256">
        <v>268.28333333333325</v>
      </c>
      <c r="F108" s="256">
        <v>264.66666666666663</v>
      </c>
      <c r="G108" s="256">
        <v>258.33333333333326</v>
      </c>
      <c r="H108" s="256">
        <v>278.23333333333323</v>
      </c>
      <c r="I108" s="256">
        <v>284.56666666666661</v>
      </c>
      <c r="J108" s="256">
        <v>288.18333333333322</v>
      </c>
      <c r="K108" s="254">
        <v>280.95</v>
      </c>
      <c r="L108" s="254">
        <v>271</v>
      </c>
      <c r="M108" s="254">
        <v>49.544069999999998</v>
      </c>
    </row>
    <row r="109" spans="1:13">
      <c r="A109" s="273">
        <v>100</v>
      </c>
      <c r="B109" s="254" t="s">
        <v>114</v>
      </c>
      <c r="C109" s="254">
        <v>2444.15</v>
      </c>
      <c r="D109" s="256">
        <v>2444.6833333333334</v>
      </c>
      <c r="E109" s="256">
        <v>2429.4666666666667</v>
      </c>
      <c r="F109" s="256">
        <v>2414.7833333333333</v>
      </c>
      <c r="G109" s="256">
        <v>2399.5666666666666</v>
      </c>
      <c r="H109" s="256">
        <v>2459.3666666666668</v>
      </c>
      <c r="I109" s="256">
        <v>2474.5833333333339</v>
      </c>
      <c r="J109" s="256">
        <v>2489.2666666666669</v>
      </c>
      <c r="K109" s="254">
        <v>2459.9</v>
      </c>
      <c r="L109" s="254">
        <v>2430</v>
      </c>
      <c r="M109" s="254">
        <v>5.4389799999999999</v>
      </c>
    </row>
    <row r="110" spans="1:13">
      <c r="A110" s="273">
        <v>101</v>
      </c>
      <c r="B110" s="254" t="s">
        <v>250</v>
      </c>
      <c r="C110" s="254">
        <v>335.7</v>
      </c>
      <c r="D110" s="256">
        <v>335.23333333333335</v>
      </c>
      <c r="E110" s="256">
        <v>333.66666666666669</v>
      </c>
      <c r="F110" s="256">
        <v>331.63333333333333</v>
      </c>
      <c r="G110" s="256">
        <v>330.06666666666666</v>
      </c>
      <c r="H110" s="256">
        <v>337.26666666666671</v>
      </c>
      <c r="I110" s="256">
        <v>338.83333333333331</v>
      </c>
      <c r="J110" s="256">
        <v>340.86666666666673</v>
      </c>
      <c r="K110" s="254">
        <v>336.8</v>
      </c>
      <c r="L110" s="254">
        <v>333.2</v>
      </c>
      <c r="M110" s="254">
        <v>4.7261600000000001</v>
      </c>
    </row>
    <row r="111" spans="1:13">
      <c r="A111" s="273">
        <v>102</v>
      </c>
      <c r="B111" s="254" t="s">
        <v>108</v>
      </c>
      <c r="C111" s="254">
        <v>2476.9499999999998</v>
      </c>
      <c r="D111" s="256">
        <v>2480.0499999999997</v>
      </c>
      <c r="E111" s="256">
        <v>2449.0999999999995</v>
      </c>
      <c r="F111" s="256">
        <v>2421.2499999999995</v>
      </c>
      <c r="G111" s="256">
        <v>2390.2999999999993</v>
      </c>
      <c r="H111" s="256">
        <v>2507.8999999999996</v>
      </c>
      <c r="I111" s="256">
        <v>2538.8499999999995</v>
      </c>
      <c r="J111" s="256">
        <v>2566.6999999999998</v>
      </c>
      <c r="K111" s="254">
        <v>2511</v>
      </c>
      <c r="L111" s="254">
        <v>2452.1999999999998</v>
      </c>
      <c r="M111" s="254">
        <v>68.180260000000004</v>
      </c>
    </row>
    <row r="112" spans="1:13">
      <c r="A112" s="273">
        <v>103</v>
      </c>
      <c r="B112" s="254" t="s">
        <v>116</v>
      </c>
      <c r="C112" s="254">
        <v>646.25</v>
      </c>
      <c r="D112" s="256">
        <v>646.30000000000007</v>
      </c>
      <c r="E112" s="256">
        <v>642.35000000000014</v>
      </c>
      <c r="F112" s="256">
        <v>638.45000000000005</v>
      </c>
      <c r="G112" s="256">
        <v>634.50000000000011</v>
      </c>
      <c r="H112" s="256">
        <v>650.20000000000016</v>
      </c>
      <c r="I112" s="256">
        <v>654.1500000000002</v>
      </c>
      <c r="J112" s="256">
        <v>658.05000000000018</v>
      </c>
      <c r="K112" s="254">
        <v>650.25</v>
      </c>
      <c r="L112" s="254">
        <v>642.4</v>
      </c>
      <c r="M112" s="254">
        <v>69.92783</v>
      </c>
    </row>
    <row r="113" spans="1:13">
      <c r="A113" s="273">
        <v>104</v>
      </c>
      <c r="B113" s="254" t="s">
        <v>252</v>
      </c>
      <c r="C113" s="254">
        <v>1585</v>
      </c>
      <c r="D113" s="256">
        <v>1586</v>
      </c>
      <c r="E113" s="256">
        <v>1574</v>
      </c>
      <c r="F113" s="256">
        <v>1563</v>
      </c>
      <c r="G113" s="256">
        <v>1551</v>
      </c>
      <c r="H113" s="256">
        <v>1597</v>
      </c>
      <c r="I113" s="256">
        <v>1609</v>
      </c>
      <c r="J113" s="256">
        <v>1620</v>
      </c>
      <c r="K113" s="254">
        <v>1598</v>
      </c>
      <c r="L113" s="254">
        <v>1575</v>
      </c>
      <c r="M113" s="254">
        <v>2.75434</v>
      </c>
    </row>
    <row r="114" spans="1:13">
      <c r="A114" s="273">
        <v>105</v>
      </c>
      <c r="B114" s="254" t="s">
        <v>117</v>
      </c>
      <c r="C114" s="254">
        <v>625.5</v>
      </c>
      <c r="D114" s="256">
        <v>623.08333333333337</v>
      </c>
      <c r="E114" s="256">
        <v>616.16666666666674</v>
      </c>
      <c r="F114" s="256">
        <v>606.83333333333337</v>
      </c>
      <c r="G114" s="256">
        <v>599.91666666666674</v>
      </c>
      <c r="H114" s="256">
        <v>632.41666666666674</v>
      </c>
      <c r="I114" s="256">
        <v>639.33333333333348</v>
      </c>
      <c r="J114" s="256">
        <v>648.66666666666674</v>
      </c>
      <c r="K114" s="254">
        <v>630</v>
      </c>
      <c r="L114" s="254">
        <v>613.75</v>
      </c>
      <c r="M114" s="254">
        <v>7.0150100000000002</v>
      </c>
    </row>
    <row r="115" spans="1:13">
      <c r="A115" s="273">
        <v>106</v>
      </c>
      <c r="B115" s="254" t="s">
        <v>380</v>
      </c>
      <c r="C115" s="254">
        <v>701.75</v>
      </c>
      <c r="D115" s="256">
        <v>705.98333333333323</v>
      </c>
      <c r="E115" s="256">
        <v>685.76666666666642</v>
      </c>
      <c r="F115" s="256">
        <v>669.78333333333319</v>
      </c>
      <c r="G115" s="256">
        <v>649.56666666666638</v>
      </c>
      <c r="H115" s="256">
        <v>721.96666666666647</v>
      </c>
      <c r="I115" s="256">
        <v>742.18333333333339</v>
      </c>
      <c r="J115" s="256">
        <v>758.16666666666652</v>
      </c>
      <c r="K115" s="254">
        <v>726.2</v>
      </c>
      <c r="L115" s="254">
        <v>690</v>
      </c>
      <c r="M115" s="254">
        <v>5.5371699999999997</v>
      </c>
    </row>
    <row r="116" spans="1:13">
      <c r="A116" s="273">
        <v>107</v>
      </c>
      <c r="B116" s="254" t="s">
        <v>119</v>
      </c>
      <c r="C116" s="254">
        <v>54</v>
      </c>
      <c r="D116" s="256">
        <v>54.183333333333337</v>
      </c>
      <c r="E116" s="256">
        <v>53.566666666666677</v>
      </c>
      <c r="F116" s="256">
        <v>53.13333333333334</v>
      </c>
      <c r="G116" s="256">
        <v>52.51666666666668</v>
      </c>
      <c r="H116" s="256">
        <v>54.616666666666674</v>
      </c>
      <c r="I116" s="256">
        <v>55.233333333333334</v>
      </c>
      <c r="J116" s="256">
        <v>55.666666666666671</v>
      </c>
      <c r="K116" s="254">
        <v>54.8</v>
      </c>
      <c r="L116" s="254">
        <v>53.75</v>
      </c>
      <c r="M116" s="254">
        <v>311.65769999999998</v>
      </c>
    </row>
    <row r="117" spans="1:13">
      <c r="A117" s="273">
        <v>108</v>
      </c>
      <c r="B117" s="254" t="s">
        <v>126</v>
      </c>
      <c r="C117" s="254">
        <v>201.1</v>
      </c>
      <c r="D117" s="256">
        <v>201.5333333333333</v>
      </c>
      <c r="E117" s="256">
        <v>200.51666666666659</v>
      </c>
      <c r="F117" s="256">
        <v>199.93333333333328</v>
      </c>
      <c r="G117" s="256">
        <v>198.91666666666657</v>
      </c>
      <c r="H117" s="256">
        <v>202.11666666666662</v>
      </c>
      <c r="I117" s="256">
        <v>203.13333333333333</v>
      </c>
      <c r="J117" s="256">
        <v>203.71666666666664</v>
      </c>
      <c r="K117" s="254">
        <v>202.55</v>
      </c>
      <c r="L117" s="254">
        <v>200.95</v>
      </c>
      <c r="M117" s="254">
        <v>130.85323</v>
      </c>
    </row>
    <row r="118" spans="1:13">
      <c r="A118" s="273">
        <v>109</v>
      </c>
      <c r="B118" s="254" t="s">
        <v>115</v>
      </c>
      <c r="C118" s="254">
        <v>270.85000000000002</v>
      </c>
      <c r="D118" s="256">
        <v>270.95</v>
      </c>
      <c r="E118" s="256">
        <v>266.89999999999998</v>
      </c>
      <c r="F118" s="256">
        <v>262.95</v>
      </c>
      <c r="G118" s="256">
        <v>258.89999999999998</v>
      </c>
      <c r="H118" s="256">
        <v>274.89999999999998</v>
      </c>
      <c r="I118" s="256">
        <v>278.95000000000005</v>
      </c>
      <c r="J118" s="256">
        <v>282.89999999999998</v>
      </c>
      <c r="K118" s="254">
        <v>275</v>
      </c>
      <c r="L118" s="254">
        <v>267</v>
      </c>
      <c r="M118" s="254">
        <v>102.32579</v>
      </c>
    </row>
    <row r="119" spans="1:13">
      <c r="A119" s="273">
        <v>110</v>
      </c>
      <c r="B119" s="254" t="s">
        <v>728</v>
      </c>
      <c r="C119" s="254">
        <v>7342.15</v>
      </c>
      <c r="D119" s="256">
        <v>7371.5666666666666</v>
      </c>
      <c r="E119" s="256">
        <v>7290.583333333333</v>
      </c>
      <c r="F119" s="256">
        <v>7239.0166666666664</v>
      </c>
      <c r="G119" s="256">
        <v>7158.0333333333328</v>
      </c>
      <c r="H119" s="256">
        <v>7423.1333333333332</v>
      </c>
      <c r="I119" s="256">
        <v>7504.1166666666668</v>
      </c>
      <c r="J119" s="256">
        <v>7555.6833333333334</v>
      </c>
      <c r="K119" s="254">
        <v>7452.55</v>
      </c>
      <c r="L119" s="254">
        <v>7320</v>
      </c>
      <c r="M119" s="254">
        <v>0.43865999999999999</v>
      </c>
    </row>
    <row r="120" spans="1:13">
      <c r="A120" s="273">
        <v>111</v>
      </c>
      <c r="B120" s="254" t="s">
        <v>255</v>
      </c>
      <c r="C120" s="254">
        <v>147.94999999999999</v>
      </c>
      <c r="D120" s="256">
        <v>148.54999999999998</v>
      </c>
      <c r="E120" s="256">
        <v>145.49999999999997</v>
      </c>
      <c r="F120" s="256">
        <v>143.04999999999998</v>
      </c>
      <c r="G120" s="256">
        <v>139.99999999999997</v>
      </c>
      <c r="H120" s="256">
        <v>150.99999999999997</v>
      </c>
      <c r="I120" s="256">
        <v>154.04999999999998</v>
      </c>
      <c r="J120" s="256">
        <v>156.49999999999997</v>
      </c>
      <c r="K120" s="254">
        <v>151.6</v>
      </c>
      <c r="L120" s="254">
        <v>146.1</v>
      </c>
      <c r="M120" s="254">
        <v>34.574390000000001</v>
      </c>
    </row>
    <row r="121" spans="1:13">
      <c r="A121" s="273">
        <v>112</v>
      </c>
      <c r="B121" s="254" t="s">
        <v>125</v>
      </c>
      <c r="C121" s="254">
        <v>107.2</v>
      </c>
      <c r="D121" s="256">
        <v>107.45</v>
      </c>
      <c r="E121" s="256">
        <v>106.60000000000001</v>
      </c>
      <c r="F121" s="256">
        <v>106</v>
      </c>
      <c r="G121" s="256">
        <v>105.15</v>
      </c>
      <c r="H121" s="256">
        <v>108.05000000000001</v>
      </c>
      <c r="I121" s="256">
        <v>108.9</v>
      </c>
      <c r="J121" s="256">
        <v>109.50000000000001</v>
      </c>
      <c r="K121" s="254">
        <v>108.3</v>
      </c>
      <c r="L121" s="254">
        <v>106.85</v>
      </c>
      <c r="M121" s="254">
        <v>62.924860000000002</v>
      </c>
    </row>
    <row r="122" spans="1:13">
      <c r="A122" s="273">
        <v>113</v>
      </c>
      <c r="B122" s="254" t="s">
        <v>750</v>
      </c>
      <c r="C122" s="254">
        <v>2262.9</v>
      </c>
      <c r="D122" s="256">
        <v>2250.6833333333334</v>
      </c>
      <c r="E122" s="256">
        <v>2229.4666666666667</v>
      </c>
      <c r="F122" s="256">
        <v>2196.0333333333333</v>
      </c>
      <c r="G122" s="256">
        <v>2174.8166666666666</v>
      </c>
      <c r="H122" s="256">
        <v>2284.1166666666668</v>
      </c>
      <c r="I122" s="256">
        <v>2305.3333333333339</v>
      </c>
      <c r="J122" s="256">
        <v>2338.7666666666669</v>
      </c>
      <c r="K122" s="254">
        <v>2271.9</v>
      </c>
      <c r="L122" s="254">
        <v>2217.25</v>
      </c>
      <c r="M122" s="254">
        <v>20.88571</v>
      </c>
    </row>
    <row r="123" spans="1:13">
      <c r="A123" s="273">
        <v>114</v>
      </c>
      <c r="B123" s="254" t="s">
        <v>120</v>
      </c>
      <c r="C123" s="254">
        <v>569.54999999999995</v>
      </c>
      <c r="D123" s="256">
        <v>571.54999999999995</v>
      </c>
      <c r="E123" s="256">
        <v>565.19999999999993</v>
      </c>
      <c r="F123" s="256">
        <v>560.85</v>
      </c>
      <c r="G123" s="256">
        <v>554.5</v>
      </c>
      <c r="H123" s="256">
        <v>575.89999999999986</v>
      </c>
      <c r="I123" s="256">
        <v>582.24999999999977</v>
      </c>
      <c r="J123" s="256">
        <v>586.5999999999998</v>
      </c>
      <c r="K123" s="254">
        <v>577.9</v>
      </c>
      <c r="L123" s="254">
        <v>567.20000000000005</v>
      </c>
      <c r="M123" s="254">
        <v>13.16126</v>
      </c>
    </row>
    <row r="124" spans="1:13">
      <c r="A124" s="273">
        <v>115</v>
      </c>
      <c r="B124" s="254" t="s">
        <v>800</v>
      </c>
      <c r="C124" s="254">
        <v>239.3</v>
      </c>
      <c r="D124" s="256">
        <v>240.48333333333335</v>
      </c>
      <c r="E124" s="256">
        <v>237.2166666666667</v>
      </c>
      <c r="F124" s="256">
        <v>235.13333333333335</v>
      </c>
      <c r="G124" s="256">
        <v>231.8666666666667</v>
      </c>
      <c r="H124" s="256">
        <v>242.56666666666669</v>
      </c>
      <c r="I124" s="256">
        <v>245.83333333333334</v>
      </c>
      <c r="J124" s="256">
        <v>247.91666666666669</v>
      </c>
      <c r="K124" s="254">
        <v>243.75</v>
      </c>
      <c r="L124" s="254">
        <v>238.4</v>
      </c>
      <c r="M124" s="254">
        <v>24.307179999999999</v>
      </c>
    </row>
    <row r="125" spans="1:13">
      <c r="A125" s="273">
        <v>116</v>
      </c>
      <c r="B125" s="254" t="s">
        <v>122</v>
      </c>
      <c r="C125" s="254">
        <v>1049.3</v>
      </c>
      <c r="D125" s="256">
        <v>1049.3333333333333</v>
      </c>
      <c r="E125" s="256">
        <v>1041.0166666666664</v>
      </c>
      <c r="F125" s="256">
        <v>1032.7333333333331</v>
      </c>
      <c r="G125" s="256">
        <v>1024.4166666666663</v>
      </c>
      <c r="H125" s="256">
        <v>1057.6166666666666</v>
      </c>
      <c r="I125" s="256">
        <v>1065.9333333333336</v>
      </c>
      <c r="J125" s="256">
        <v>1074.2166666666667</v>
      </c>
      <c r="K125" s="254">
        <v>1057.6500000000001</v>
      </c>
      <c r="L125" s="254">
        <v>1041.05</v>
      </c>
      <c r="M125" s="254">
        <v>20.100180000000002</v>
      </c>
    </row>
    <row r="126" spans="1:13">
      <c r="A126" s="273">
        <v>117</v>
      </c>
      <c r="B126" s="254" t="s">
        <v>256</v>
      </c>
      <c r="C126" s="254">
        <v>5400.15</v>
      </c>
      <c r="D126" s="256">
        <v>5402.6833333333334</v>
      </c>
      <c r="E126" s="256">
        <v>5372.4666666666672</v>
      </c>
      <c r="F126" s="256">
        <v>5344.7833333333338</v>
      </c>
      <c r="G126" s="256">
        <v>5314.5666666666675</v>
      </c>
      <c r="H126" s="256">
        <v>5430.3666666666668</v>
      </c>
      <c r="I126" s="256">
        <v>5460.5833333333321</v>
      </c>
      <c r="J126" s="256">
        <v>5488.2666666666664</v>
      </c>
      <c r="K126" s="254">
        <v>5432.9</v>
      </c>
      <c r="L126" s="254">
        <v>5375</v>
      </c>
      <c r="M126" s="254">
        <v>2.3926699999999999</v>
      </c>
    </row>
    <row r="127" spans="1:13">
      <c r="A127" s="273">
        <v>118</v>
      </c>
      <c r="B127" s="254" t="s">
        <v>124</v>
      </c>
      <c r="C127" s="254">
        <v>1547.85</v>
      </c>
      <c r="D127" s="256">
        <v>1553.2</v>
      </c>
      <c r="E127" s="256">
        <v>1528.4</v>
      </c>
      <c r="F127" s="256">
        <v>1508.95</v>
      </c>
      <c r="G127" s="256">
        <v>1484.15</v>
      </c>
      <c r="H127" s="256">
        <v>1572.65</v>
      </c>
      <c r="I127" s="256">
        <v>1597.4499999999998</v>
      </c>
      <c r="J127" s="256">
        <v>1616.9</v>
      </c>
      <c r="K127" s="254">
        <v>1578</v>
      </c>
      <c r="L127" s="254">
        <v>1533.75</v>
      </c>
      <c r="M127" s="254">
        <v>45.88982</v>
      </c>
    </row>
    <row r="128" spans="1:13">
      <c r="A128" s="273">
        <v>119</v>
      </c>
      <c r="B128" s="254" t="s">
        <v>121</v>
      </c>
      <c r="C128" s="254">
        <v>1812.5</v>
      </c>
      <c r="D128" s="256">
        <v>1814.2333333333333</v>
      </c>
      <c r="E128" s="256">
        <v>1798.5666666666666</v>
      </c>
      <c r="F128" s="256">
        <v>1784.6333333333332</v>
      </c>
      <c r="G128" s="256">
        <v>1768.9666666666665</v>
      </c>
      <c r="H128" s="256">
        <v>1828.1666666666667</v>
      </c>
      <c r="I128" s="256">
        <v>1843.8333333333333</v>
      </c>
      <c r="J128" s="256">
        <v>1857.7666666666669</v>
      </c>
      <c r="K128" s="254">
        <v>1829.9</v>
      </c>
      <c r="L128" s="254">
        <v>1800.3</v>
      </c>
      <c r="M128" s="254">
        <v>3.1451699999999998</v>
      </c>
    </row>
    <row r="129" spans="1:13">
      <c r="A129" s="273">
        <v>120</v>
      </c>
      <c r="B129" s="254" t="s">
        <v>257</v>
      </c>
      <c r="C129" s="254">
        <v>2116</v>
      </c>
      <c r="D129" s="256">
        <v>2109.7333333333331</v>
      </c>
      <c r="E129" s="256">
        <v>2099.5666666666662</v>
      </c>
      <c r="F129" s="256">
        <v>2083.1333333333332</v>
      </c>
      <c r="G129" s="256">
        <v>2072.9666666666662</v>
      </c>
      <c r="H129" s="256">
        <v>2126.1666666666661</v>
      </c>
      <c r="I129" s="256">
        <v>2136.333333333333</v>
      </c>
      <c r="J129" s="256">
        <v>2152.766666666666</v>
      </c>
      <c r="K129" s="254">
        <v>2119.9</v>
      </c>
      <c r="L129" s="254">
        <v>2093.3000000000002</v>
      </c>
      <c r="M129" s="254">
        <v>0.90417999999999998</v>
      </c>
    </row>
    <row r="130" spans="1:13">
      <c r="A130" s="273">
        <v>121</v>
      </c>
      <c r="B130" s="254" t="s">
        <v>258</v>
      </c>
      <c r="C130" s="254">
        <v>170.95</v>
      </c>
      <c r="D130" s="256">
        <v>170.26666666666665</v>
      </c>
      <c r="E130" s="256">
        <v>168.0333333333333</v>
      </c>
      <c r="F130" s="256">
        <v>165.11666666666665</v>
      </c>
      <c r="G130" s="256">
        <v>162.8833333333333</v>
      </c>
      <c r="H130" s="256">
        <v>173.18333333333331</v>
      </c>
      <c r="I130" s="256">
        <v>175.41666666666666</v>
      </c>
      <c r="J130" s="256">
        <v>178.33333333333331</v>
      </c>
      <c r="K130" s="254">
        <v>172.5</v>
      </c>
      <c r="L130" s="254">
        <v>167.35</v>
      </c>
      <c r="M130" s="254">
        <v>44.410989999999998</v>
      </c>
    </row>
    <row r="131" spans="1:13">
      <c r="A131" s="273">
        <v>122</v>
      </c>
      <c r="B131" s="254" t="s">
        <v>128</v>
      </c>
      <c r="C131" s="254">
        <v>694.45</v>
      </c>
      <c r="D131" s="256">
        <v>693.01666666666677</v>
      </c>
      <c r="E131" s="256">
        <v>682.28333333333353</v>
      </c>
      <c r="F131" s="256">
        <v>670.11666666666679</v>
      </c>
      <c r="G131" s="256">
        <v>659.38333333333355</v>
      </c>
      <c r="H131" s="256">
        <v>705.18333333333351</v>
      </c>
      <c r="I131" s="256">
        <v>715.91666666666686</v>
      </c>
      <c r="J131" s="256">
        <v>728.08333333333348</v>
      </c>
      <c r="K131" s="254">
        <v>703.75</v>
      </c>
      <c r="L131" s="254">
        <v>680.85</v>
      </c>
      <c r="M131" s="254">
        <v>116.32489</v>
      </c>
    </row>
    <row r="132" spans="1:13">
      <c r="A132" s="273">
        <v>123</v>
      </c>
      <c r="B132" s="254" t="s">
        <v>127</v>
      </c>
      <c r="C132" s="254">
        <v>392.85</v>
      </c>
      <c r="D132" s="256">
        <v>395.48333333333335</v>
      </c>
      <c r="E132" s="256">
        <v>388.4666666666667</v>
      </c>
      <c r="F132" s="256">
        <v>384.08333333333337</v>
      </c>
      <c r="G132" s="256">
        <v>377.06666666666672</v>
      </c>
      <c r="H132" s="256">
        <v>399.86666666666667</v>
      </c>
      <c r="I132" s="256">
        <v>406.88333333333333</v>
      </c>
      <c r="J132" s="256">
        <v>411.26666666666665</v>
      </c>
      <c r="K132" s="254">
        <v>402.5</v>
      </c>
      <c r="L132" s="254">
        <v>391.1</v>
      </c>
      <c r="M132" s="254">
        <v>78.802890000000005</v>
      </c>
    </row>
    <row r="133" spans="1:13">
      <c r="A133" s="273">
        <v>124</v>
      </c>
      <c r="B133" s="254" t="s">
        <v>129</v>
      </c>
      <c r="C133" s="254">
        <v>3097.1</v>
      </c>
      <c r="D133" s="256">
        <v>3104.7000000000003</v>
      </c>
      <c r="E133" s="256">
        <v>3080.4000000000005</v>
      </c>
      <c r="F133" s="256">
        <v>3063.7000000000003</v>
      </c>
      <c r="G133" s="256">
        <v>3039.4000000000005</v>
      </c>
      <c r="H133" s="256">
        <v>3121.4000000000005</v>
      </c>
      <c r="I133" s="256">
        <v>3145.7000000000007</v>
      </c>
      <c r="J133" s="256">
        <v>3162.4000000000005</v>
      </c>
      <c r="K133" s="254">
        <v>3129</v>
      </c>
      <c r="L133" s="254">
        <v>3088</v>
      </c>
      <c r="M133" s="254">
        <v>1.36517</v>
      </c>
    </row>
    <row r="134" spans="1:13">
      <c r="A134" s="273">
        <v>125</v>
      </c>
      <c r="B134" s="254" t="s">
        <v>131</v>
      </c>
      <c r="C134" s="254">
        <v>1731.95</v>
      </c>
      <c r="D134" s="256">
        <v>1733.3666666666668</v>
      </c>
      <c r="E134" s="256">
        <v>1723.7333333333336</v>
      </c>
      <c r="F134" s="256">
        <v>1715.5166666666669</v>
      </c>
      <c r="G134" s="256">
        <v>1705.8833333333337</v>
      </c>
      <c r="H134" s="256">
        <v>1741.5833333333335</v>
      </c>
      <c r="I134" s="256">
        <v>1751.2166666666667</v>
      </c>
      <c r="J134" s="256">
        <v>1759.4333333333334</v>
      </c>
      <c r="K134" s="254">
        <v>1743</v>
      </c>
      <c r="L134" s="254">
        <v>1725.15</v>
      </c>
      <c r="M134" s="254">
        <v>17.370650000000001</v>
      </c>
    </row>
    <row r="135" spans="1:13">
      <c r="A135" s="273">
        <v>126</v>
      </c>
      <c r="B135" s="254" t="s">
        <v>132</v>
      </c>
      <c r="C135" s="254">
        <v>93.15</v>
      </c>
      <c r="D135" s="256">
        <v>93.383333333333326</v>
      </c>
      <c r="E135" s="256">
        <v>92.466666666666654</v>
      </c>
      <c r="F135" s="256">
        <v>91.783333333333331</v>
      </c>
      <c r="G135" s="256">
        <v>90.86666666666666</v>
      </c>
      <c r="H135" s="256">
        <v>94.066666666666649</v>
      </c>
      <c r="I135" s="256">
        <v>94.983333333333334</v>
      </c>
      <c r="J135" s="256">
        <v>95.666666666666643</v>
      </c>
      <c r="K135" s="254">
        <v>94.3</v>
      </c>
      <c r="L135" s="254">
        <v>92.7</v>
      </c>
      <c r="M135" s="254">
        <v>49.50882</v>
      </c>
    </row>
    <row r="136" spans="1:13">
      <c r="A136" s="273">
        <v>127</v>
      </c>
      <c r="B136" s="254" t="s">
        <v>259</v>
      </c>
      <c r="C136" s="254">
        <v>2917.55</v>
      </c>
      <c r="D136" s="256">
        <v>2943.85</v>
      </c>
      <c r="E136" s="256">
        <v>2882.7</v>
      </c>
      <c r="F136" s="256">
        <v>2847.85</v>
      </c>
      <c r="G136" s="256">
        <v>2786.7</v>
      </c>
      <c r="H136" s="256">
        <v>2978.7</v>
      </c>
      <c r="I136" s="256">
        <v>3039.8500000000004</v>
      </c>
      <c r="J136" s="256">
        <v>3074.7</v>
      </c>
      <c r="K136" s="254">
        <v>3005</v>
      </c>
      <c r="L136" s="254">
        <v>2909</v>
      </c>
      <c r="M136" s="254">
        <v>2.2862399999999998</v>
      </c>
    </row>
    <row r="137" spans="1:13">
      <c r="A137" s="273">
        <v>128</v>
      </c>
      <c r="B137" s="254" t="s">
        <v>133</v>
      </c>
      <c r="C137" s="254">
        <v>461.8</v>
      </c>
      <c r="D137" s="256">
        <v>462.28333333333336</v>
      </c>
      <c r="E137" s="256">
        <v>456.7166666666667</v>
      </c>
      <c r="F137" s="256">
        <v>451.63333333333333</v>
      </c>
      <c r="G137" s="256">
        <v>446.06666666666666</v>
      </c>
      <c r="H137" s="256">
        <v>467.36666666666673</v>
      </c>
      <c r="I137" s="256">
        <v>472.93333333333345</v>
      </c>
      <c r="J137" s="256">
        <v>478.01666666666677</v>
      </c>
      <c r="K137" s="254">
        <v>467.85</v>
      </c>
      <c r="L137" s="254">
        <v>457.2</v>
      </c>
      <c r="M137" s="254">
        <v>34.953510000000001</v>
      </c>
    </row>
    <row r="138" spans="1:13">
      <c r="A138" s="273">
        <v>129</v>
      </c>
      <c r="B138" s="254" t="s">
        <v>260</v>
      </c>
      <c r="C138" s="254">
        <v>4035.45</v>
      </c>
      <c r="D138" s="256">
        <v>4042.1166666666668</v>
      </c>
      <c r="E138" s="256">
        <v>4006.3333333333335</v>
      </c>
      <c r="F138" s="256">
        <v>3977.2166666666667</v>
      </c>
      <c r="G138" s="256">
        <v>3941.4333333333334</v>
      </c>
      <c r="H138" s="256">
        <v>4071.2333333333336</v>
      </c>
      <c r="I138" s="256">
        <v>4107.0166666666664</v>
      </c>
      <c r="J138" s="256">
        <v>4136.1333333333332</v>
      </c>
      <c r="K138" s="254">
        <v>4077.9</v>
      </c>
      <c r="L138" s="254">
        <v>4013</v>
      </c>
      <c r="M138" s="254">
        <v>1.42743</v>
      </c>
    </row>
    <row r="139" spans="1:13">
      <c r="A139" s="273">
        <v>130</v>
      </c>
      <c r="B139" s="254" t="s">
        <v>134</v>
      </c>
      <c r="C139" s="254">
        <v>1500.75</v>
      </c>
      <c r="D139" s="256">
        <v>1502.7833333333335</v>
      </c>
      <c r="E139" s="256">
        <v>1489.5666666666671</v>
      </c>
      <c r="F139" s="256">
        <v>1478.3833333333334</v>
      </c>
      <c r="G139" s="256">
        <v>1465.166666666667</v>
      </c>
      <c r="H139" s="256">
        <v>1513.9666666666672</v>
      </c>
      <c r="I139" s="256">
        <v>1527.1833333333338</v>
      </c>
      <c r="J139" s="256">
        <v>1538.3666666666672</v>
      </c>
      <c r="K139" s="254">
        <v>1516</v>
      </c>
      <c r="L139" s="254">
        <v>1491.6</v>
      </c>
      <c r="M139" s="254">
        <v>8.6528399999999994</v>
      </c>
    </row>
    <row r="140" spans="1:13">
      <c r="A140" s="273">
        <v>131</v>
      </c>
      <c r="B140" s="254" t="s">
        <v>416</v>
      </c>
      <c r="C140" s="254">
        <v>677.15</v>
      </c>
      <c r="D140" s="256">
        <v>678.96666666666658</v>
      </c>
      <c r="E140" s="256">
        <v>672.23333333333312</v>
      </c>
      <c r="F140" s="256">
        <v>667.31666666666649</v>
      </c>
      <c r="G140" s="256">
        <v>660.58333333333303</v>
      </c>
      <c r="H140" s="256">
        <v>683.88333333333321</v>
      </c>
      <c r="I140" s="256">
        <v>690.61666666666656</v>
      </c>
      <c r="J140" s="256">
        <v>695.5333333333333</v>
      </c>
      <c r="K140" s="254">
        <v>685.7</v>
      </c>
      <c r="L140" s="254">
        <v>674.05</v>
      </c>
      <c r="M140" s="254">
        <v>21.86364</v>
      </c>
    </row>
    <row r="141" spans="1:13">
      <c r="A141" s="273">
        <v>132</v>
      </c>
      <c r="B141" s="254" t="s">
        <v>135</v>
      </c>
      <c r="C141" s="254">
        <v>1150.75</v>
      </c>
      <c r="D141" s="256">
        <v>1150.8833333333334</v>
      </c>
      <c r="E141" s="256">
        <v>1145.8666666666668</v>
      </c>
      <c r="F141" s="256">
        <v>1140.9833333333333</v>
      </c>
      <c r="G141" s="256">
        <v>1135.9666666666667</v>
      </c>
      <c r="H141" s="256">
        <v>1155.7666666666669</v>
      </c>
      <c r="I141" s="256">
        <v>1160.7833333333338</v>
      </c>
      <c r="J141" s="256">
        <v>1165.666666666667</v>
      </c>
      <c r="K141" s="254">
        <v>1155.9000000000001</v>
      </c>
      <c r="L141" s="254">
        <v>1146</v>
      </c>
      <c r="M141" s="254">
        <v>4.6172000000000004</v>
      </c>
    </row>
    <row r="142" spans="1:13">
      <c r="A142" s="273">
        <v>133</v>
      </c>
      <c r="B142" s="254" t="s">
        <v>146</v>
      </c>
      <c r="C142" s="254">
        <v>80187.100000000006</v>
      </c>
      <c r="D142" s="256">
        <v>80182.433333333334</v>
      </c>
      <c r="E142" s="256">
        <v>79884.666666666672</v>
      </c>
      <c r="F142" s="256">
        <v>79582.233333333337</v>
      </c>
      <c r="G142" s="256">
        <v>79284.466666666674</v>
      </c>
      <c r="H142" s="256">
        <v>80484.866666666669</v>
      </c>
      <c r="I142" s="256">
        <v>80782.633333333331</v>
      </c>
      <c r="J142" s="256">
        <v>81085.066666666666</v>
      </c>
      <c r="K142" s="254">
        <v>80480.2</v>
      </c>
      <c r="L142" s="254">
        <v>79880</v>
      </c>
      <c r="M142" s="254">
        <v>5.7509999999999999E-2</v>
      </c>
    </row>
    <row r="143" spans="1:13">
      <c r="A143" s="273">
        <v>134</v>
      </c>
      <c r="B143" s="254" t="s">
        <v>143</v>
      </c>
      <c r="C143" s="254">
        <v>1179.8499999999999</v>
      </c>
      <c r="D143" s="256">
        <v>1179.7</v>
      </c>
      <c r="E143" s="256">
        <v>1169.9000000000001</v>
      </c>
      <c r="F143" s="256">
        <v>1159.95</v>
      </c>
      <c r="G143" s="256">
        <v>1150.1500000000001</v>
      </c>
      <c r="H143" s="256">
        <v>1189.6500000000001</v>
      </c>
      <c r="I143" s="256">
        <v>1199.4499999999998</v>
      </c>
      <c r="J143" s="256">
        <v>1209.4000000000001</v>
      </c>
      <c r="K143" s="254">
        <v>1189.5</v>
      </c>
      <c r="L143" s="254">
        <v>1169.75</v>
      </c>
      <c r="M143" s="254">
        <v>2.96631</v>
      </c>
    </row>
    <row r="144" spans="1:13">
      <c r="A144" s="273">
        <v>135</v>
      </c>
      <c r="B144" s="254" t="s">
        <v>137</v>
      </c>
      <c r="C144" s="254">
        <v>161.44999999999999</v>
      </c>
      <c r="D144" s="256">
        <v>162.06666666666666</v>
      </c>
      <c r="E144" s="256">
        <v>160.38333333333333</v>
      </c>
      <c r="F144" s="256">
        <v>159.31666666666666</v>
      </c>
      <c r="G144" s="256">
        <v>157.63333333333333</v>
      </c>
      <c r="H144" s="256">
        <v>163.13333333333333</v>
      </c>
      <c r="I144" s="256">
        <v>164.81666666666666</v>
      </c>
      <c r="J144" s="256">
        <v>165.88333333333333</v>
      </c>
      <c r="K144" s="254">
        <v>163.75</v>
      </c>
      <c r="L144" s="254">
        <v>161</v>
      </c>
      <c r="M144" s="254">
        <v>31.505970000000001</v>
      </c>
    </row>
    <row r="145" spans="1:13">
      <c r="A145" s="273">
        <v>136</v>
      </c>
      <c r="B145" s="254" t="s">
        <v>136</v>
      </c>
      <c r="C145" s="254">
        <v>772.85</v>
      </c>
      <c r="D145" s="256">
        <v>774.11666666666667</v>
      </c>
      <c r="E145" s="256">
        <v>767.23333333333335</v>
      </c>
      <c r="F145" s="256">
        <v>761.61666666666667</v>
      </c>
      <c r="G145" s="256">
        <v>754.73333333333335</v>
      </c>
      <c r="H145" s="256">
        <v>779.73333333333335</v>
      </c>
      <c r="I145" s="256">
        <v>786.61666666666679</v>
      </c>
      <c r="J145" s="256">
        <v>792.23333333333335</v>
      </c>
      <c r="K145" s="254">
        <v>781</v>
      </c>
      <c r="L145" s="254">
        <v>768.5</v>
      </c>
      <c r="M145" s="254">
        <v>26.8141</v>
      </c>
    </row>
    <row r="146" spans="1:13">
      <c r="A146" s="273">
        <v>137</v>
      </c>
      <c r="B146" s="254" t="s">
        <v>138</v>
      </c>
      <c r="C146" s="254">
        <v>183.75</v>
      </c>
      <c r="D146" s="256">
        <v>182.16666666666666</v>
      </c>
      <c r="E146" s="256">
        <v>178.63333333333333</v>
      </c>
      <c r="F146" s="256">
        <v>173.51666666666668</v>
      </c>
      <c r="G146" s="256">
        <v>169.98333333333335</v>
      </c>
      <c r="H146" s="256">
        <v>187.2833333333333</v>
      </c>
      <c r="I146" s="256">
        <v>190.81666666666666</v>
      </c>
      <c r="J146" s="256">
        <v>195.93333333333328</v>
      </c>
      <c r="K146" s="254">
        <v>185.7</v>
      </c>
      <c r="L146" s="254">
        <v>177.05</v>
      </c>
      <c r="M146" s="254">
        <v>121.87752999999999</v>
      </c>
    </row>
    <row r="147" spans="1:13">
      <c r="A147" s="273">
        <v>138</v>
      </c>
      <c r="B147" s="254" t="s">
        <v>139</v>
      </c>
      <c r="C147" s="254">
        <v>531.65</v>
      </c>
      <c r="D147" s="256">
        <v>533.16666666666663</v>
      </c>
      <c r="E147" s="256">
        <v>529.08333333333326</v>
      </c>
      <c r="F147" s="256">
        <v>526.51666666666665</v>
      </c>
      <c r="G147" s="256">
        <v>522.43333333333328</v>
      </c>
      <c r="H147" s="256">
        <v>535.73333333333323</v>
      </c>
      <c r="I147" s="256">
        <v>539.81666666666649</v>
      </c>
      <c r="J147" s="256">
        <v>542.38333333333321</v>
      </c>
      <c r="K147" s="254">
        <v>537.25</v>
      </c>
      <c r="L147" s="254">
        <v>530.6</v>
      </c>
      <c r="M147" s="254">
        <v>10.67055</v>
      </c>
    </row>
    <row r="148" spans="1:13">
      <c r="A148" s="273">
        <v>139</v>
      </c>
      <c r="B148" s="254" t="s">
        <v>140</v>
      </c>
      <c r="C148" s="254">
        <v>7470.1</v>
      </c>
      <c r="D148" s="256">
        <v>7503.6500000000005</v>
      </c>
      <c r="E148" s="256">
        <v>7417.5000000000009</v>
      </c>
      <c r="F148" s="256">
        <v>7364.9000000000005</v>
      </c>
      <c r="G148" s="256">
        <v>7278.7500000000009</v>
      </c>
      <c r="H148" s="256">
        <v>7556.2500000000009</v>
      </c>
      <c r="I148" s="256">
        <v>7642.4000000000005</v>
      </c>
      <c r="J148" s="256">
        <v>7695.0000000000009</v>
      </c>
      <c r="K148" s="254">
        <v>7589.8</v>
      </c>
      <c r="L148" s="254">
        <v>7451.05</v>
      </c>
      <c r="M148" s="254">
        <v>4.9647800000000002</v>
      </c>
    </row>
    <row r="149" spans="1:13">
      <c r="A149" s="273">
        <v>140</v>
      </c>
      <c r="B149" s="254" t="s">
        <v>142</v>
      </c>
      <c r="C149" s="254">
        <v>1071.9000000000001</v>
      </c>
      <c r="D149" s="256">
        <v>1072.8666666666666</v>
      </c>
      <c r="E149" s="256">
        <v>1063.1333333333332</v>
      </c>
      <c r="F149" s="256">
        <v>1054.3666666666666</v>
      </c>
      <c r="G149" s="256">
        <v>1044.6333333333332</v>
      </c>
      <c r="H149" s="256">
        <v>1081.6333333333332</v>
      </c>
      <c r="I149" s="256">
        <v>1091.3666666666663</v>
      </c>
      <c r="J149" s="256">
        <v>1100.1333333333332</v>
      </c>
      <c r="K149" s="254">
        <v>1082.5999999999999</v>
      </c>
      <c r="L149" s="254">
        <v>1064.0999999999999</v>
      </c>
      <c r="M149" s="254">
        <v>4.9450200000000004</v>
      </c>
    </row>
    <row r="150" spans="1:13">
      <c r="A150" s="273">
        <v>141</v>
      </c>
      <c r="B150" s="254" t="s">
        <v>144</v>
      </c>
      <c r="C150" s="254">
        <v>2497.1</v>
      </c>
      <c r="D150" s="256">
        <v>2511.4666666666667</v>
      </c>
      <c r="E150" s="256">
        <v>2473.0333333333333</v>
      </c>
      <c r="F150" s="256">
        <v>2448.9666666666667</v>
      </c>
      <c r="G150" s="256">
        <v>2410.5333333333333</v>
      </c>
      <c r="H150" s="256">
        <v>2535.5333333333333</v>
      </c>
      <c r="I150" s="256">
        <v>2573.9666666666667</v>
      </c>
      <c r="J150" s="256">
        <v>2598.0333333333333</v>
      </c>
      <c r="K150" s="254">
        <v>2549.9</v>
      </c>
      <c r="L150" s="254">
        <v>2487.4</v>
      </c>
      <c r="M150" s="254">
        <v>3.8424100000000001</v>
      </c>
    </row>
    <row r="151" spans="1:13">
      <c r="A151" s="273">
        <v>142</v>
      </c>
      <c r="B151" s="254" t="s">
        <v>262</v>
      </c>
      <c r="C151" s="254">
        <v>2215.1</v>
      </c>
      <c r="D151" s="256">
        <v>2226.7333333333331</v>
      </c>
      <c r="E151" s="256">
        <v>2196.3666666666663</v>
      </c>
      <c r="F151" s="256">
        <v>2177.6333333333332</v>
      </c>
      <c r="G151" s="256">
        <v>2147.2666666666664</v>
      </c>
      <c r="H151" s="256">
        <v>2245.4666666666662</v>
      </c>
      <c r="I151" s="256">
        <v>2275.833333333333</v>
      </c>
      <c r="J151" s="256">
        <v>2294.5666666666662</v>
      </c>
      <c r="K151" s="254">
        <v>2257.1</v>
      </c>
      <c r="L151" s="254">
        <v>2208</v>
      </c>
      <c r="M151" s="254">
        <v>2.7300599999999999</v>
      </c>
    </row>
    <row r="152" spans="1:13">
      <c r="A152" s="273">
        <v>143</v>
      </c>
      <c r="B152" s="254" t="s">
        <v>147</v>
      </c>
      <c r="C152" s="254">
        <v>1558.4</v>
      </c>
      <c r="D152" s="256">
        <v>1561.5166666666667</v>
      </c>
      <c r="E152" s="256">
        <v>1538.5333333333333</v>
      </c>
      <c r="F152" s="256">
        <v>1518.6666666666667</v>
      </c>
      <c r="G152" s="256">
        <v>1495.6833333333334</v>
      </c>
      <c r="H152" s="256">
        <v>1581.3833333333332</v>
      </c>
      <c r="I152" s="256">
        <v>1604.3666666666663</v>
      </c>
      <c r="J152" s="256">
        <v>1624.2333333333331</v>
      </c>
      <c r="K152" s="254">
        <v>1584.5</v>
      </c>
      <c r="L152" s="254">
        <v>1541.65</v>
      </c>
      <c r="M152" s="254">
        <v>13.45335</v>
      </c>
    </row>
    <row r="153" spans="1:13">
      <c r="A153" s="273">
        <v>144</v>
      </c>
      <c r="B153" s="254" t="s">
        <v>263</v>
      </c>
      <c r="C153" s="254">
        <v>1080.7</v>
      </c>
      <c r="D153" s="256">
        <v>1076.1333333333334</v>
      </c>
      <c r="E153" s="256">
        <v>1063.5666666666668</v>
      </c>
      <c r="F153" s="256">
        <v>1046.4333333333334</v>
      </c>
      <c r="G153" s="256">
        <v>1033.8666666666668</v>
      </c>
      <c r="H153" s="256">
        <v>1093.2666666666669</v>
      </c>
      <c r="I153" s="256">
        <v>1105.8333333333335</v>
      </c>
      <c r="J153" s="256">
        <v>1122.9666666666669</v>
      </c>
      <c r="K153" s="254">
        <v>1088.7</v>
      </c>
      <c r="L153" s="254">
        <v>1059</v>
      </c>
      <c r="M153" s="254">
        <v>3.9534400000000001</v>
      </c>
    </row>
    <row r="154" spans="1:13">
      <c r="A154" s="273">
        <v>145</v>
      </c>
      <c r="B154" s="254" t="s">
        <v>152</v>
      </c>
      <c r="C154" s="254">
        <v>165.65</v>
      </c>
      <c r="D154" s="256">
        <v>166.5</v>
      </c>
      <c r="E154" s="256">
        <v>164.4</v>
      </c>
      <c r="F154" s="256">
        <v>163.15</v>
      </c>
      <c r="G154" s="256">
        <v>161.05000000000001</v>
      </c>
      <c r="H154" s="256">
        <v>167.75</v>
      </c>
      <c r="I154" s="256">
        <v>169.85000000000002</v>
      </c>
      <c r="J154" s="256">
        <v>171.1</v>
      </c>
      <c r="K154" s="254">
        <v>168.6</v>
      </c>
      <c r="L154" s="254">
        <v>165.25</v>
      </c>
      <c r="M154" s="254">
        <v>169.44426000000001</v>
      </c>
    </row>
    <row r="155" spans="1:13">
      <c r="A155" s="273">
        <v>146</v>
      </c>
      <c r="B155" s="254" t="s">
        <v>153</v>
      </c>
      <c r="C155" s="254">
        <v>117.85</v>
      </c>
      <c r="D155" s="256">
        <v>117.91666666666667</v>
      </c>
      <c r="E155" s="256">
        <v>117.08333333333334</v>
      </c>
      <c r="F155" s="256">
        <v>116.31666666666668</v>
      </c>
      <c r="G155" s="256">
        <v>115.48333333333335</v>
      </c>
      <c r="H155" s="256">
        <v>118.68333333333334</v>
      </c>
      <c r="I155" s="256">
        <v>119.51666666666668</v>
      </c>
      <c r="J155" s="256">
        <v>120.28333333333333</v>
      </c>
      <c r="K155" s="254">
        <v>118.75</v>
      </c>
      <c r="L155" s="254">
        <v>117.15</v>
      </c>
      <c r="M155" s="254">
        <v>76.516720000000007</v>
      </c>
    </row>
    <row r="156" spans="1:13">
      <c r="A156" s="273">
        <v>147</v>
      </c>
      <c r="B156" s="254" t="s">
        <v>437</v>
      </c>
      <c r="C156" s="254">
        <v>3862.65</v>
      </c>
      <c r="D156" s="256">
        <v>3868.0166666666664</v>
      </c>
      <c r="E156" s="256">
        <v>3826.0333333333328</v>
      </c>
      <c r="F156" s="256">
        <v>3789.4166666666665</v>
      </c>
      <c r="G156" s="256">
        <v>3747.4333333333329</v>
      </c>
      <c r="H156" s="256">
        <v>3904.6333333333328</v>
      </c>
      <c r="I156" s="256">
        <v>3946.6166666666663</v>
      </c>
      <c r="J156" s="256">
        <v>3983.2333333333327</v>
      </c>
      <c r="K156" s="254">
        <v>3910</v>
      </c>
      <c r="L156" s="254">
        <v>3831.4</v>
      </c>
      <c r="M156" s="254">
        <v>1.4211</v>
      </c>
    </row>
    <row r="157" spans="1:13">
      <c r="A157" s="273">
        <v>148</v>
      </c>
      <c r="B157" s="254" t="s">
        <v>151</v>
      </c>
      <c r="C157" s="254">
        <v>17641.400000000001</v>
      </c>
      <c r="D157" s="256">
        <v>17656.116666666665</v>
      </c>
      <c r="E157" s="256">
        <v>17556.883333333331</v>
      </c>
      <c r="F157" s="256">
        <v>17472.366666666665</v>
      </c>
      <c r="G157" s="256">
        <v>17373.133333333331</v>
      </c>
      <c r="H157" s="256">
        <v>17740.633333333331</v>
      </c>
      <c r="I157" s="256">
        <v>17839.866666666661</v>
      </c>
      <c r="J157" s="256">
        <v>17924.383333333331</v>
      </c>
      <c r="K157" s="254">
        <v>17755.349999999999</v>
      </c>
      <c r="L157" s="254">
        <v>17571.599999999999</v>
      </c>
      <c r="M157" s="254">
        <v>0.33300999999999997</v>
      </c>
    </row>
    <row r="158" spans="1:13">
      <c r="A158" s="273">
        <v>149</v>
      </c>
      <c r="B158" s="254" t="s">
        <v>768</v>
      </c>
      <c r="C158" s="254">
        <v>380.6</v>
      </c>
      <c r="D158" s="256">
        <v>379.05</v>
      </c>
      <c r="E158" s="256">
        <v>375.55</v>
      </c>
      <c r="F158" s="256">
        <v>370.5</v>
      </c>
      <c r="G158" s="256">
        <v>367</v>
      </c>
      <c r="H158" s="256">
        <v>384.1</v>
      </c>
      <c r="I158" s="256">
        <v>387.6</v>
      </c>
      <c r="J158" s="256">
        <v>392.65000000000003</v>
      </c>
      <c r="K158" s="254">
        <v>382.55</v>
      </c>
      <c r="L158" s="254">
        <v>374</v>
      </c>
      <c r="M158" s="254">
        <v>8.8923299999999994</v>
      </c>
    </row>
    <row r="159" spans="1:13">
      <c r="A159" s="273">
        <v>150</v>
      </c>
      <c r="B159" s="254" t="s">
        <v>265</v>
      </c>
      <c r="C159" s="254">
        <v>693.7</v>
      </c>
      <c r="D159" s="256">
        <v>695.5</v>
      </c>
      <c r="E159" s="256">
        <v>674.2</v>
      </c>
      <c r="F159" s="256">
        <v>654.70000000000005</v>
      </c>
      <c r="G159" s="256">
        <v>633.40000000000009</v>
      </c>
      <c r="H159" s="256">
        <v>715</v>
      </c>
      <c r="I159" s="256">
        <v>736.3</v>
      </c>
      <c r="J159" s="256">
        <v>755.8</v>
      </c>
      <c r="K159" s="254">
        <v>716.8</v>
      </c>
      <c r="L159" s="254">
        <v>676</v>
      </c>
      <c r="M159" s="254">
        <v>24.349930000000001</v>
      </c>
    </row>
    <row r="160" spans="1:13">
      <c r="A160" s="273">
        <v>151</v>
      </c>
      <c r="B160" s="254" t="s">
        <v>155</v>
      </c>
      <c r="C160" s="254">
        <v>118.55</v>
      </c>
      <c r="D160" s="256">
        <v>118.63333333333333</v>
      </c>
      <c r="E160" s="256">
        <v>117.91666666666666</v>
      </c>
      <c r="F160" s="256">
        <v>117.28333333333333</v>
      </c>
      <c r="G160" s="256">
        <v>116.56666666666666</v>
      </c>
      <c r="H160" s="256">
        <v>119.26666666666665</v>
      </c>
      <c r="I160" s="256">
        <v>119.98333333333332</v>
      </c>
      <c r="J160" s="256">
        <v>120.61666666666665</v>
      </c>
      <c r="K160" s="254">
        <v>119.35</v>
      </c>
      <c r="L160" s="254">
        <v>118</v>
      </c>
      <c r="M160" s="254">
        <v>84.209620000000001</v>
      </c>
    </row>
    <row r="161" spans="1:13">
      <c r="A161" s="273">
        <v>152</v>
      </c>
      <c r="B161" s="254" t="s">
        <v>154</v>
      </c>
      <c r="C161" s="254">
        <v>169.1</v>
      </c>
      <c r="D161" s="256">
        <v>170.53333333333333</v>
      </c>
      <c r="E161" s="256">
        <v>166.66666666666666</v>
      </c>
      <c r="F161" s="256">
        <v>164.23333333333332</v>
      </c>
      <c r="G161" s="256">
        <v>160.36666666666665</v>
      </c>
      <c r="H161" s="256">
        <v>172.96666666666667</v>
      </c>
      <c r="I161" s="256">
        <v>176.83333333333334</v>
      </c>
      <c r="J161" s="256">
        <v>179.26666666666668</v>
      </c>
      <c r="K161" s="254">
        <v>174.4</v>
      </c>
      <c r="L161" s="254">
        <v>168.1</v>
      </c>
      <c r="M161" s="254">
        <v>5.5341300000000002</v>
      </c>
    </row>
    <row r="162" spans="1:13">
      <c r="A162" s="273">
        <v>153</v>
      </c>
      <c r="B162" s="254" t="s">
        <v>267</v>
      </c>
      <c r="C162" s="254">
        <v>2971.5</v>
      </c>
      <c r="D162" s="256">
        <v>2978.7000000000003</v>
      </c>
      <c r="E162" s="256">
        <v>2940.3500000000004</v>
      </c>
      <c r="F162" s="256">
        <v>2909.2000000000003</v>
      </c>
      <c r="G162" s="256">
        <v>2870.8500000000004</v>
      </c>
      <c r="H162" s="256">
        <v>3009.8500000000004</v>
      </c>
      <c r="I162" s="256">
        <v>3048.2</v>
      </c>
      <c r="J162" s="256">
        <v>3079.3500000000004</v>
      </c>
      <c r="K162" s="254">
        <v>3017.05</v>
      </c>
      <c r="L162" s="254">
        <v>2947.55</v>
      </c>
      <c r="M162" s="254">
        <v>0.97563999999999995</v>
      </c>
    </row>
    <row r="163" spans="1:13">
      <c r="A163" s="273">
        <v>154</v>
      </c>
      <c r="B163" s="254" t="s">
        <v>156</v>
      </c>
      <c r="C163" s="254">
        <v>33203.25</v>
      </c>
      <c r="D163" s="256">
        <v>32632.133333333331</v>
      </c>
      <c r="E163" s="256">
        <v>31931.116666666661</v>
      </c>
      <c r="F163" s="256">
        <v>30658.98333333333</v>
      </c>
      <c r="G163" s="256">
        <v>29957.96666666666</v>
      </c>
      <c r="H163" s="256">
        <v>33904.266666666663</v>
      </c>
      <c r="I163" s="256">
        <v>34605.283333333326</v>
      </c>
      <c r="J163" s="256">
        <v>35877.416666666664</v>
      </c>
      <c r="K163" s="254">
        <v>33333.15</v>
      </c>
      <c r="L163" s="254">
        <v>31360</v>
      </c>
      <c r="M163" s="254">
        <v>0.82179000000000002</v>
      </c>
    </row>
    <row r="164" spans="1:13">
      <c r="A164" s="273">
        <v>155</v>
      </c>
      <c r="B164" s="254" t="s">
        <v>158</v>
      </c>
      <c r="C164" s="254">
        <v>223.05</v>
      </c>
      <c r="D164" s="256">
        <v>223.63333333333333</v>
      </c>
      <c r="E164" s="256">
        <v>221.41666666666666</v>
      </c>
      <c r="F164" s="256">
        <v>219.78333333333333</v>
      </c>
      <c r="G164" s="256">
        <v>217.56666666666666</v>
      </c>
      <c r="H164" s="256">
        <v>225.26666666666665</v>
      </c>
      <c r="I164" s="256">
        <v>227.48333333333335</v>
      </c>
      <c r="J164" s="256">
        <v>229.11666666666665</v>
      </c>
      <c r="K164" s="254">
        <v>225.85</v>
      </c>
      <c r="L164" s="254">
        <v>222</v>
      </c>
      <c r="M164" s="254">
        <v>19.609570000000001</v>
      </c>
    </row>
    <row r="165" spans="1:13">
      <c r="A165" s="273">
        <v>156</v>
      </c>
      <c r="B165" s="254" t="s">
        <v>269</v>
      </c>
      <c r="C165" s="254">
        <v>5751.45</v>
      </c>
      <c r="D165" s="256">
        <v>5733.8</v>
      </c>
      <c r="E165" s="256">
        <v>5704.6</v>
      </c>
      <c r="F165" s="256">
        <v>5657.75</v>
      </c>
      <c r="G165" s="256">
        <v>5628.55</v>
      </c>
      <c r="H165" s="256">
        <v>5780.6500000000005</v>
      </c>
      <c r="I165" s="256">
        <v>5809.8499999999995</v>
      </c>
      <c r="J165" s="256">
        <v>5856.7000000000007</v>
      </c>
      <c r="K165" s="254">
        <v>5763</v>
      </c>
      <c r="L165" s="254">
        <v>5686.95</v>
      </c>
      <c r="M165" s="254">
        <v>0.36353999999999997</v>
      </c>
    </row>
    <row r="166" spans="1:13">
      <c r="A166" s="273">
        <v>157</v>
      </c>
      <c r="B166" s="254" t="s">
        <v>160</v>
      </c>
      <c r="C166" s="254">
        <v>2268.85</v>
      </c>
      <c r="D166" s="256">
        <v>2276.15</v>
      </c>
      <c r="E166" s="256">
        <v>2253.9</v>
      </c>
      <c r="F166" s="256">
        <v>2238.9499999999998</v>
      </c>
      <c r="G166" s="256">
        <v>2216.6999999999998</v>
      </c>
      <c r="H166" s="256">
        <v>2291.1000000000004</v>
      </c>
      <c r="I166" s="256">
        <v>2313.3500000000004</v>
      </c>
      <c r="J166" s="256">
        <v>2328.3000000000006</v>
      </c>
      <c r="K166" s="254">
        <v>2298.4</v>
      </c>
      <c r="L166" s="254">
        <v>2261.1999999999998</v>
      </c>
      <c r="M166" s="254">
        <v>3.0148799999999998</v>
      </c>
    </row>
    <row r="167" spans="1:13">
      <c r="A167" s="273">
        <v>158</v>
      </c>
      <c r="B167" s="254" t="s">
        <v>157</v>
      </c>
      <c r="C167" s="254">
        <v>2308.5</v>
      </c>
      <c r="D167" s="256">
        <v>2322.3333333333335</v>
      </c>
      <c r="E167" s="256">
        <v>2290.2666666666669</v>
      </c>
      <c r="F167" s="256">
        <v>2272.0333333333333</v>
      </c>
      <c r="G167" s="256">
        <v>2239.9666666666667</v>
      </c>
      <c r="H167" s="256">
        <v>2340.5666666666671</v>
      </c>
      <c r="I167" s="256">
        <v>2372.6333333333337</v>
      </c>
      <c r="J167" s="256">
        <v>2390.8666666666672</v>
      </c>
      <c r="K167" s="254">
        <v>2354.4</v>
      </c>
      <c r="L167" s="254">
        <v>2304.1</v>
      </c>
      <c r="M167" s="254">
        <v>5.1162000000000001</v>
      </c>
    </row>
    <row r="168" spans="1:13">
      <c r="A168" s="273">
        <v>159</v>
      </c>
      <c r="B168" s="254" t="s">
        <v>446</v>
      </c>
      <c r="C168" s="254">
        <v>1934.95</v>
      </c>
      <c r="D168" s="256">
        <v>1942.3166666666666</v>
      </c>
      <c r="E168" s="256">
        <v>1922.6333333333332</v>
      </c>
      <c r="F168" s="256">
        <v>1910.3166666666666</v>
      </c>
      <c r="G168" s="256">
        <v>1890.6333333333332</v>
      </c>
      <c r="H168" s="256">
        <v>1954.6333333333332</v>
      </c>
      <c r="I168" s="256">
        <v>1974.3166666666666</v>
      </c>
      <c r="J168" s="256">
        <v>1986.6333333333332</v>
      </c>
      <c r="K168" s="254">
        <v>1962</v>
      </c>
      <c r="L168" s="254">
        <v>1930</v>
      </c>
      <c r="M168" s="254">
        <v>1.31125</v>
      </c>
    </row>
    <row r="169" spans="1:13">
      <c r="A169" s="273">
        <v>160</v>
      </c>
      <c r="B169" s="254" t="s">
        <v>159</v>
      </c>
      <c r="C169" s="254">
        <v>123.5</v>
      </c>
      <c r="D169" s="256">
        <v>123.55</v>
      </c>
      <c r="E169" s="256">
        <v>122.3</v>
      </c>
      <c r="F169" s="256">
        <v>121.1</v>
      </c>
      <c r="G169" s="256">
        <v>119.85</v>
      </c>
      <c r="H169" s="256">
        <v>124.75</v>
      </c>
      <c r="I169" s="256">
        <v>126</v>
      </c>
      <c r="J169" s="256">
        <v>127.2</v>
      </c>
      <c r="K169" s="254">
        <v>124.8</v>
      </c>
      <c r="L169" s="254">
        <v>122.35</v>
      </c>
      <c r="M169" s="254">
        <v>50.466369999999998</v>
      </c>
    </row>
    <row r="170" spans="1:13">
      <c r="A170" s="273">
        <v>161</v>
      </c>
      <c r="B170" s="254" t="s">
        <v>162</v>
      </c>
      <c r="C170" s="254">
        <v>229</v>
      </c>
      <c r="D170" s="256">
        <v>229.65</v>
      </c>
      <c r="E170" s="256">
        <v>227.55</v>
      </c>
      <c r="F170" s="256">
        <v>226.1</v>
      </c>
      <c r="G170" s="256">
        <v>224</v>
      </c>
      <c r="H170" s="256">
        <v>231.10000000000002</v>
      </c>
      <c r="I170" s="256">
        <v>233.2</v>
      </c>
      <c r="J170" s="256">
        <v>234.65000000000003</v>
      </c>
      <c r="K170" s="254">
        <v>231.75</v>
      </c>
      <c r="L170" s="254">
        <v>228.2</v>
      </c>
      <c r="M170" s="254">
        <v>31.378</v>
      </c>
    </row>
    <row r="171" spans="1:13">
      <c r="A171" s="273">
        <v>162</v>
      </c>
      <c r="B171" s="254" t="s">
        <v>270</v>
      </c>
      <c r="C171" s="254">
        <v>304.2</v>
      </c>
      <c r="D171" s="256">
        <v>303.01666666666665</v>
      </c>
      <c r="E171" s="256">
        <v>299.18333333333328</v>
      </c>
      <c r="F171" s="256">
        <v>294.16666666666663</v>
      </c>
      <c r="G171" s="256">
        <v>290.33333333333326</v>
      </c>
      <c r="H171" s="256">
        <v>308.0333333333333</v>
      </c>
      <c r="I171" s="256">
        <v>311.86666666666667</v>
      </c>
      <c r="J171" s="256">
        <v>316.88333333333333</v>
      </c>
      <c r="K171" s="254">
        <v>306.85000000000002</v>
      </c>
      <c r="L171" s="254">
        <v>298</v>
      </c>
      <c r="M171" s="254">
        <v>22.638629999999999</v>
      </c>
    </row>
    <row r="172" spans="1:13">
      <c r="A172" s="273">
        <v>163</v>
      </c>
      <c r="B172" s="254" t="s">
        <v>271</v>
      </c>
      <c r="C172" s="254">
        <v>13170.85</v>
      </c>
      <c r="D172" s="256">
        <v>13165.966666666665</v>
      </c>
      <c r="E172" s="256">
        <v>13111.933333333331</v>
      </c>
      <c r="F172" s="256">
        <v>13053.016666666665</v>
      </c>
      <c r="G172" s="256">
        <v>12998.98333333333</v>
      </c>
      <c r="H172" s="256">
        <v>13224.883333333331</v>
      </c>
      <c r="I172" s="256">
        <v>13278.916666666668</v>
      </c>
      <c r="J172" s="256">
        <v>13337.833333333332</v>
      </c>
      <c r="K172" s="254">
        <v>13220</v>
      </c>
      <c r="L172" s="254">
        <v>13107.05</v>
      </c>
      <c r="M172" s="254">
        <v>5.074E-2</v>
      </c>
    </row>
    <row r="173" spans="1:13">
      <c r="A173" s="273">
        <v>164</v>
      </c>
      <c r="B173" s="254" t="s">
        <v>161</v>
      </c>
      <c r="C173" s="254">
        <v>40.9</v>
      </c>
      <c r="D173" s="256">
        <v>41.05</v>
      </c>
      <c r="E173" s="256">
        <v>40.649999999999991</v>
      </c>
      <c r="F173" s="256">
        <v>40.399999999999991</v>
      </c>
      <c r="G173" s="256">
        <v>39.999999999999986</v>
      </c>
      <c r="H173" s="256">
        <v>41.3</v>
      </c>
      <c r="I173" s="256">
        <v>41.7</v>
      </c>
      <c r="J173" s="256">
        <v>41.95</v>
      </c>
      <c r="K173" s="254">
        <v>41.45</v>
      </c>
      <c r="L173" s="254">
        <v>40.799999999999997</v>
      </c>
      <c r="M173" s="254">
        <v>385.87491</v>
      </c>
    </row>
    <row r="174" spans="1:13">
      <c r="A174" s="273">
        <v>165</v>
      </c>
      <c r="B174" s="254" t="s">
        <v>165</v>
      </c>
      <c r="C174" s="254">
        <v>220</v>
      </c>
      <c r="D174" s="256">
        <v>220.13333333333333</v>
      </c>
      <c r="E174" s="256">
        <v>217.86666666666665</v>
      </c>
      <c r="F174" s="256">
        <v>215.73333333333332</v>
      </c>
      <c r="G174" s="256">
        <v>213.46666666666664</v>
      </c>
      <c r="H174" s="256">
        <v>222.26666666666665</v>
      </c>
      <c r="I174" s="256">
        <v>224.5333333333333</v>
      </c>
      <c r="J174" s="256">
        <v>226.66666666666666</v>
      </c>
      <c r="K174" s="254">
        <v>222.4</v>
      </c>
      <c r="L174" s="254">
        <v>218</v>
      </c>
      <c r="M174" s="254">
        <v>63.22804</v>
      </c>
    </row>
    <row r="175" spans="1:13">
      <c r="A175" s="273">
        <v>166</v>
      </c>
      <c r="B175" s="254" t="s">
        <v>166</v>
      </c>
      <c r="C175" s="254">
        <v>147.15</v>
      </c>
      <c r="D175" s="256">
        <v>146.96666666666667</v>
      </c>
      <c r="E175" s="256">
        <v>145.73333333333335</v>
      </c>
      <c r="F175" s="256">
        <v>144.31666666666669</v>
      </c>
      <c r="G175" s="256">
        <v>143.08333333333337</v>
      </c>
      <c r="H175" s="256">
        <v>148.38333333333333</v>
      </c>
      <c r="I175" s="256">
        <v>149.61666666666662</v>
      </c>
      <c r="J175" s="256">
        <v>151.0333333333333</v>
      </c>
      <c r="K175" s="254">
        <v>148.19999999999999</v>
      </c>
      <c r="L175" s="254">
        <v>145.55000000000001</v>
      </c>
      <c r="M175" s="254">
        <v>43.896410000000003</v>
      </c>
    </row>
    <row r="176" spans="1:13">
      <c r="A176" s="273">
        <v>167</v>
      </c>
      <c r="B176" s="254" t="s">
        <v>167</v>
      </c>
      <c r="C176" s="254">
        <v>2084.1</v>
      </c>
      <c r="D176" s="256">
        <v>2086.7000000000003</v>
      </c>
      <c r="E176" s="256">
        <v>2071.9000000000005</v>
      </c>
      <c r="F176" s="256">
        <v>2059.7000000000003</v>
      </c>
      <c r="G176" s="256">
        <v>2044.9000000000005</v>
      </c>
      <c r="H176" s="256">
        <v>2098.9000000000005</v>
      </c>
      <c r="I176" s="256">
        <v>2113.7000000000007</v>
      </c>
      <c r="J176" s="256">
        <v>2125.9000000000005</v>
      </c>
      <c r="K176" s="254">
        <v>2101.5</v>
      </c>
      <c r="L176" s="254">
        <v>2074.5</v>
      </c>
      <c r="M176" s="254">
        <v>39.621110000000002</v>
      </c>
    </row>
    <row r="177" spans="1:13">
      <c r="A177" s="273">
        <v>168</v>
      </c>
      <c r="B177" s="254" t="s">
        <v>792</v>
      </c>
      <c r="C177" s="254">
        <v>979.3</v>
      </c>
      <c r="D177" s="256">
        <v>979.80000000000007</v>
      </c>
      <c r="E177" s="256">
        <v>972.60000000000014</v>
      </c>
      <c r="F177" s="256">
        <v>965.90000000000009</v>
      </c>
      <c r="G177" s="256">
        <v>958.70000000000016</v>
      </c>
      <c r="H177" s="256">
        <v>986.50000000000011</v>
      </c>
      <c r="I177" s="256">
        <v>993.70000000000016</v>
      </c>
      <c r="J177" s="256">
        <v>1000.4000000000001</v>
      </c>
      <c r="K177" s="254">
        <v>987</v>
      </c>
      <c r="L177" s="254">
        <v>973.1</v>
      </c>
      <c r="M177" s="254">
        <v>11.70529</v>
      </c>
    </row>
    <row r="178" spans="1:13">
      <c r="A178" s="273">
        <v>169</v>
      </c>
      <c r="B178" s="254" t="s">
        <v>274</v>
      </c>
      <c r="C178" s="254">
        <v>1033.45</v>
      </c>
      <c r="D178" s="256">
        <v>1029.4666666666665</v>
      </c>
      <c r="E178" s="256">
        <v>1022.9333333333329</v>
      </c>
      <c r="F178" s="256">
        <v>1012.4166666666665</v>
      </c>
      <c r="G178" s="256">
        <v>1005.883333333333</v>
      </c>
      <c r="H178" s="256">
        <v>1039.9833333333329</v>
      </c>
      <c r="I178" s="256">
        <v>1046.5166666666662</v>
      </c>
      <c r="J178" s="256">
        <v>1057.0333333333328</v>
      </c>
      <c r="K178" s="254">
        <v>1036</v>
      </c>
      <c r="L178" s="254">
        <v>1018.95</v>
      </c>
      <c r="M178" s="254">
        <v>12.97301</v>
      </c>
    </row>
    <row r="179" spans="1:13">
      <c r="A179" s="273">
        <v>170</v>
      </c>
      <c r="B179" s="254" t="s">
        <v>172</v>
      </c>
      <c r="C179" s="254">
        <v>7581.9</v>
      </c>
      <c r="D179" s="256">
        <v>7593.9000000000005</v>
      </c>
      <c r="E179" s="256">
        <v>7553.0000000000009</v>
      </c>
      <c r="F179" s="256">
        <v>7524.1</v>
      </c>
      <c r="G179" s="256">
        <v>7483.2000000000007</v>
      </c>
      <c r="H179" s="256">
        <v>7622.8000000000011</v>
      </c>
      <c r="I179" s="256">
        <v>7663.7000000000007</v>
      </c>
      <c r="J179" s="256">
        <v>7692.6000000000013</v>
      </c>
      <c r="K179" s="254">
        <v>7634.8</v>
      </c>
      <c r="L179" s="254">
        <v>7565</v>
      </c>
      <c r="M179" s="254">
        <v>0.64159999999999995</v>
      </c>
    </row>
    <row r="180" spans="1:13">
      <c r="A180" s="273">
        <v>171</v>
      </c>
      <c r="B180" s="254" t="s">
        <v>462</v>
      </c>
      <c r="C180" s="254">
        <v>7954.25</v>
      </c>
      <c r="D180" s="256">
        <v>7936.4333333333334</v>
      </c>
      <c r="E180" s="256">
        <v>7897.8166666666666</v>
      </c>
      <c r="F180" s="256">
        <v>7841.3833333333332</v>
      </c>
      <c r="G180" s="256">
        <v>7802.7666666666664</v>
      </c>
      <c r="H180" s="256">
        <v>7992.8666666666668</v>
      </c>
      <c r="I180" s="256">
        <v>8031.4833333333336</v>
      </c>
      <c r="J180" s="256">
        <v>8087.916666666667</v>
      </c>
      <c r="K180" s="254">
        <v>7975.05</v>
      </c>
      <c r="L180" s="254">
        <v>7880</v>
      </c>
      <c r="M180" s="254">
        <v>0.16517999999999999</v>
      </c>
    </row>
    <row r="181" spans="1:13">
      <c r="A181" s="273">
        <v>172</v>
      </c>
      <c r="B181" s="254" t="s">
        <v>170</v>
      </c>
      <c r="C181" s="254">
        <v>28034.95</v>
      </c>
      <c r="D181" s="256">
        <v>28012.666666666668</v>
      </c>
      <c r="E181" s="256">
        <v>27606.333333333336</v>
      </c>
      <c r="F181" s="256">
        <v>27177.716666666667</v>
      </c>
      <c r="G181" s="256">
        <v>26771.383333333335</v>
      </c>
      <c r="H181" s="256">
        <v>28441.283333333336</v>
      </c>
      <c r="I181" s="256">
        <v>28847.616666666672</v>
      </c>
      <c r="J181" s="256">
        <v>29276.233333333337</v>
      </c>
      <c r="K181" s="254">
        <v>28419</v>
      </c>
      <c r="L181" s="254">
        <v>27584.05</v>
      </c>
      <c r="M181" s="254">
        <v>0.66083000000000003</v>
      </c>
    </row>
    <row r="182" spans="1:13">
      <c r="A182" s="273">
        <v>173</v>
      </c>
      <c r="B182" s="254" t="s">
        <v>173</v>
      </c>
      <c r="C182" s="254">
        <v>1452.4</v>
      </c>
      <c r="D182" s="256">
        <v>1455.6833333333334</v>
      </c>
      <c r="E182" s="256">
        <v>1443.7166666666667</v>
      </c>
      <c r="F182" s="256">
        <v>1435.0333333333333</v>
      </c>
      <c r="G182" s="256">
        <v>1423.0666666666666</v>
      </c>
      <c r="H182" s="256">
        <v>1464.3666666666668</v>
      </c>
      <c r="I182" s="256">
        <v>1476.3333333333335</v>
      </c>
      <c r="J182" s="256">
        <v>1485.0166666666669</v>
      </c>
      <c r="K182" s="254">
        <v>1467.65</v>
      </c>
      <c r="L182" s="254">
        <v>1447</v>
      </c>
      <c r="M182" s="254">
        <v>8.6619799999999998</v>
      </c>
    </row>
    <row r="183" spans="1:13">
      <c r="A183" s="273">
        <v>174</v>
      </c>
      <c r="B183" s="254" t="s">
        <v>171</v>
      </c>
      <c r="C183" s="254">
        <v>2010.85</v>
      </c>
      <c r="D183" s="256">
        <v>2016.95</v>
      </c>
      <c r="E183" s="256">
        <v>1998.9</v>
      </c>
      <c r="F183" s="256">
        <v>1986.95</v>
      </c>
      <c r="G183" s="256">
        <v>1968.9</v>
      </c>
      <c r="H183" s="256">
        <v>2028.9</v>
      </c>
      <c r="I183" s="256">
        <v>2046.9499999999998</v>
      </c>
      <c r="J183" s="256">
        <v>2058.9</v>
      </c>
      <c r="K183" s="254">
        <v>2035</v>
      </c>
      <c r="L183" s="254">
        <v>2005</v>
      </c>
      <c r="M183" s="254">
        <v>2.1423399999999999</v>
      </c>
    </row>
    <row r="184" spans="1:13">
      <c r="A184" s="273">
        <v>175</v>
      </c>
      <c r="B184" s="254" t="s">
        <v>169</v>
      </c>
      <c r="C184" s="254">
        <v>427.45</v>
      </c>
      <c r="D184" s="256">
        <v>427.43333333333339</v>
      </c>
      <c r="E184" s="256">
        <v>424.61666666666679</v>
      </c>
      <c r="F184" s="256">
        <v>421.78333333333342</v>
      </c>
      <c r="G184" s="256">
        <v>418.96666666666681</v>
      </c>
      <c r="H184" s="256">
        <v>430.26666666666677</v>
      </c>
      <c r="I184" s="256">
        <v>433.08333333333337</v>
      </c>
      <c r="J184" s="256">
        <v>435.91666666666674</v>
      </c>
      <c r="K184" s="254">
        <v>430.25</v>
      </c>
      <c r="L184" s="254">
        <v>424.6</v>
      </c>
      <c r="M184" s="254">
        <v>128.86780999999999</v>
      </c>
    </row>
    <row r="185" spans="1:13">
      <c r="A185" s="273">
        <v>176</v>
      </c>
      <c r="B185" s="254" t="s">
        <v>168</v>
      </c>
      <c r="C185" s="254">
        <v>124.85</v>
      </c>
      <c r="D185" s="256">
        <v>125.53333333333335</v>
      </c>
      <c r="E185" s="256">
        <v>123.66666666666669</v>
      </c>
      <c r="F185" s="256">
        <v>122.48333333333333</v>
      </c>
      <c r="G185" s="256">
        <v>120.61666666666667</v>
      </c>
      <c r="H185" s="256">
        <v>126.7166666666667</v>
      </c>
      <c r="I185" s="256">
        <v>128.58333333333334</v>
      </c>
      <c r="J185" s="256">
        <v>129.76666666666671</v>
      </c>
      <c r="K185" s="254">
        <v>127.4</v>
      </c>
      <c r="L185" s="254">
        <v>124.35</v>
      </c>
      <c r="M185" s="254">
        <v>283.10351000000003</v>
      </c>
    </row>
    <row r="186" spans="1:13">
      <c r="A186" s="273">
        <v>177</v>
      </c>
      <c r="B186" s="254" t="s">
        <v>175</v>
      </c>
      <c r="C186" s="254">
        <v>668.55</v>
      </c>
      <c r="D186" s="256">
        <v>669.26666666666677</v>
      </c>
      <c r="E186" s="256">
        <v>665.68333333333351</v>
      </c>
      <c r="F186" s="256">
        <v>662.81666666666672</v>
      </c>
      <c r="G186" s="256">
        <v>659.23333333333346</v>
      </c>
      <c r="H186" s="256">
        <v>672.13333333333355</v>
      </c>
      <c r="I186" s="256">
        <v>675.71666666666681</v>
      </c>
      <c r="J186" s="256">
        <v>678.5833333333336</v>
      </c>
      <c r="K186" s="254">
        <v>672.85</v>
      </c>
      <c r="L186" s="254">
        <v>666.4</v>
      </c>
      <c r="M186" s="254">
        <v>15.55035</v>
      </c>
    </row>
    <row r="187" spans="1:13">
      <c r="A187" s="273">
        <v>178</v>
      </c>
      <c r="B187" s="254" t="s">
        <v>176</v>
      </c>
      <c r="C187" s="254">
        <v>523.95000000000005</v>
      </c>
      <c r="D187" s="256">
        <v>526.25000000000011</v>
      </c>
      <c r="E187" s="256">
        <v>519.9000000000002</v>
      </c>
      <c r="F187" s="256">
        <v>515.85000000000014</v>
      </c>
      <c r="G187" s="256">
        <v>509.50000000000023</v>
      </c>
      <c r="H187" s="256">
        <v>530.30000000000018</v>
      </c>
      <c r="I187" s="256">
        <v>536.65000000000009</v>
      </c>
      <c r="J187" s="256">
        <v>540.70000000000016</v>
      </c>
      <c r="K187" s="254">
        <v>532.6</v>
      </c>
      <c r="L187" s="254">
        <v>522.20000000000005</v>
      </c>
      <c r="M187" s="254">
        <v>11.91755</v>
      </c>
    </row>
    <row r="188" spans="1:13">
      <c r="A188" s="273">
        <v>179</v>
      </c>
      <c r="B188" s="254" t="s">
        <v>275</v>
      </c>
      <c r="C188" s="254">
        <v>580.54999999999995</v>
      </c>
      <c r="D188" s="256">
        <v>583.43333333333328</v>
      </c>
      <c r="E188" s="256">
        <v>576.16666666666652</v>
      </c>
      <c r="F188" s="256">
        <v>571.78333333333319</v>
      </c>
      <c r="G188" s="256">
        <v>564.51666666666642</v>
      </c>
      <c r="H188" s="256">
        <v>587.81666666666661</v>
      </c>
      <c r="I188" s="256">
        <v>595.08333333333326</v>
      </c>
      <c r="J188" s="256">
        <v>599.4666666666667</v>
      </c>
      <c r="K188" s="254">
        <v>590.70000000000005</v>
      </c>
      <c r="L188" s="254">
        <v>579.04999999999995</v>
      </c>
      <c r="M188" s="254">
        <v>7.2801299999999998</v>
      </c>
    </row>
    <row r="189" spans="1:13">
      <c r="A189" s="273">
        <v>180</v>
      </c>
      <c r="B189" s="254" t="s">
        <v>188</v>
      </c>
      <c r="C189" s="254">
        <v>600.65</v>
      </c>
      <c r="D189" s="256">
        <v>602.41666666666663</v>
      </c>
      <c r="E189" s="256">
        <v>596.93333333333328</v>
      </c>
      <c r="F189" s="256">
        <v>593.2166666666667</v>
      </c>
      <c r="G189" s="256">
        <v>587.73333333333335</v>
      </c>
      <c r="H189" s="256">
        <v>606.13333333333321</v>
      </c>
      <c r="I189" s="256">
        <v>611.61666666666656</v>
      </c>
      <c r="J189" s="256">
        <v>615.33333333333314</v>
      </c>
      <c r="K189" s="254">
        <v>607.9</v>
      </c>
      <c r="L189" s="254">
        <v>598.70000000000005</v>
      </c>
      <c r="M189" s="254">
        <v>13.474930000000001</v>
      </c>
    </row>
    <row r="190" spans="1:13">
      <c r="A190" s="273">
        <v>181</v>
      </c>
      <c r="B190" s="254" t="s">
        <v>177</v>
      </c>
      <c r="C190" s="254">
        <v>778.9</v>
      </c>
      <c r="D190" s="256">
        <v>778.9</v>
      </c>
      <c r="E190" s="256">
        <v>766.5</v>
      </c>
      <c r="F190" s="256">
        <v>754.1</v>
      </c>
      <c r="G190" s="256">
        <v>741.7</v>
      </c>
      <c r="H190" s="256">
        <v>791.3</v>
      </c>
      <c r="I190" s="256">
        <v>803.69999999999982</v>
      </c>
      <c r="J190" s="256">
        <v>816.09999999999991</v>
      </c>
      <c r="K190" s="254">
        <v>791.3</v>
      </c>
      <c r="L190" s="254">
        <v>766.5</v>
      </c>
      <c r="M190" s="254">
        <v>45.925840000000001</v>
      </c>
    </row>
    <row r="191" spans="1:13">
      <c r="A191" s="273">
        <v>182</v>
      </c>
      <c r="B191" s="254" t="s">
        <v>183</v>
      </c>
      <c r="C191" s="254">
        <v>3193.1</v>
      </c>
      <c r="D191" s="256">
        <v>3205.8166666666671</v>
      </c>
      <c r="E191" s="256">
        <v>3175.6333333333341</v>
      </c>
      <c r="F191" s="256">
        <v>3158.166666666667</v>
      </c>
      <c r="G191" s="256">
        <v>3127.983333333334</v>
      </c>
      <c r="H191" s="256">
        <v>3223.2833333333342</v>
      </c>
      <c r="I191" s="256">
        <v>3253.4666666666676</v>
      </c>
      <c r="J191" s="256">
        <v>3270.9333333333343</v>
      </c>
      <c r="K191" s="254">
        <v>3236</v>
      </c>
      <c r="L191" s="254">
        <v>3188.35</v>
      </c>
      <c r="M191" s="254">
        <v>18.922260000000001</v>
      </c>
    </row>
    <row r="192" spans="1:13">
      <c r="A192" s="273">
        <v>183</v>
      </c>
      <c r="B192" s="254" t="s">
        <v>782</v>
      </c>
      <c r="C192" s="254">
        <v>775.9</v>
      </c>
      <c r="D192" s="256">
        <v>777.2833333333333</v>
      </c>
      <c r="E192" s="256">
        <v>767.71666666666658</v>
      </c>
      <c r="F192" s="256">
        <v>759.5333333333333</v>
      </c>
      <c r="G192" s="256">
        <v>749.96666666666658</v>
      </c>
      <c r="H192" s="256">
        <v>785.46666666666658</v>
      </c>
      <c r="I192" s="256">
        <v>795.03333333333319</v>
      </c>
      <c r="J192" s="256">
        <v>803.21666666666658</v>
      </c>
      <c r="K192" s="254">
        <v>786.85</v>
      </c>
      <c r="L192" s="254">
        <v>769.1</v>
      </c>
      <c r="M192" s="254">
        <v>29.926850000000002</v>
      </c>
    </row>
    <row r="193" spans="1:13">
      <c r="A193" s="273">
        <v>184</v>
      </c>
      <c r="B193" s="254" t="s">
        <v>178</v>
      </c>
      <c r="C193" s="254">
        <v>4337.45</v>
      </c>
      <c r="D193" s="256">
        <v>4338.4000000000005</v>
      </c>
      <c r="E193" s="256">
        <v>4309.0500000000011</v>
      </c>
      <c r="F193" s="256">
        <v>4280.6500000000005</v>
      </c>
      <c r="G193" s="256">
        <v>4251.3000000000011</v>
      </c>
      <c r="H193" s="256">
        <v>4366.8000000000011</v>
      </c>
      <c r="I193" s="256">
        <v>4396.1500000000015</v>
      </c>
      <c r="J193" s="256">
        <v>4424.5500000000011</v>
      </c>
      <c r="K193" s="254">
        <v>4367.75</v>
      </c>
      <c r="L193" s="254">
        <v>4310</v>
      </c>
      <c r="M193" s="254">
        <v>1.36439</v>
      </c>
    </row>
    <row r="194" spans="1:13">
      <c r="A194" s="273">
        <v>185</v>
      </c>
      <c r="B194" s="254" t="s">
        <v>179</v>
      </c>
      <c r="C194" s="254">
        <v>307.45</v>
      </c>
      <c r="D194" s="256">
        <v>308.51666666666671</v>
      </c>
      <c r="E194" s="256">
        <v>305.03333333333342</v>
      </c>
      <c r="F194" s="256">
        <v>302.61666666666673</v>
      </c>
      <c r="G194" s="256">
        <v>299.13333333333344</v>
      </c>
      <c r="H194" s="256">
        <v>310.93333333333339</v>
      </c>
      <c r="I194" s="256">
        <v>314.41666666666663</v>
      </c>
      <c r="J194" s="256">
        <v>316.83333333333337</v>
      </c>
      <c r="K194" s="254">
        <v>312</v>
      </c>
      <c r="L194" s="254">
        <v>306.10000000000002</v>
      </c>
      <c r="M194" s="254">
        <v>322.82319000000001</v>
      </c>
    </row>
    <row r="195" spans="1:13">
      <c r="A195" s="273">
        <v>186</v>
      </c>
      <c r="B195" s="254" t="s">
        <v>181</v>
      </c>
      <c r="C195" s="254">
        <v>123.8</v>
      </c>
      <c r="D195" s="256">
        <v>124.51666666666667</v>
      </c>
      <c r="E195" s="256">
        <v>122.73333333333333</v>
      </c>
      <c r="F195" s="256">
        <v>121.66666666666667</v>
      </c>
      <c r="G195" s="256">
        <v>119.88333333333334</v>
      </c>
      <c r="H195" s="256">
        <v>125.58333333333333</v>
      </c>
      <c r="I195" s="256">
        <v>127.36666666666666</v>
      </c>
      <c r="J195" s="256">
        <v>128.43333333333334</v>
      </c>
      <c r="K195" s="254">
        <v>126.3</v>
      </c>
      <c r="L195" s="254">
        <v>123.45</v>
      </c>
      <c r="M195" s="254">
        <v>267.31429000000003</v>
      </c>
    </row>
    <row r="196" spans="1:13">
      <c r="A196" s="273">
        <v>187</v>
      </c>
      <c r="B196" s="245" t="s">
        <v>182</v>
      </c>
      <c r="C196" s="245">
        <v>1226.95</v>
      </c>
      <c r="D196" s="280">
        <v>1234.5999999999999</v>
      </c>
      <c r="E196" s="280">
        <v>1210.6999999999998</v>
      </c>
      <c r="F196" s="280">
        <v>1194.4499999999998</v>
      </c>
      <c r="G196" s="280">
        <v>1170.5499999999997</v>
      </c>
      <c r="H196" s="280">
        <v>1250.8499999999999</v>
      </c>
      <c r="I196" s="280">
        <v>1274.75</v>
      </c>
      <c r="J196" s="280">
        <v>1291</v>
      </c>
      <c r="K196" s="245">
        <v>1258.5</v>
      </c>
      <c r="L196" s="245">
        <v>1218.3499999999999</v>
      </c>
      <c r="M196" s="245">
        <v>166.47774999999999</v>
      </c>
    </row>
    <row r="197" spans="1:13">
      <c r="A197" s="273">
        <v>188</v>
      </c>
      <c r="B197" s="245" t="s">
        <v>184</v>
      </c>
      <c r="C197" s="245">
        <v>1056.5999999999999</v>
      </c>
      <c r="D197" s="280">
        <v>1053.8</v>
      </c>
      <c r="E197" s="280">
        <v>1048.8999999999999</v>
      </c>
      <c r="F197" s="280">
        <v>1041.1999999999998</v>
      </c>
      <c r="G197" s="280">
        <v>1036.2999999999997</v>
      </c>
      <c r="H197" s="280">
        <v>1061.5</v>
      </c>
      <c r="I197" s="280">
        <v>1066.4000000000001</v>
      </c>
      <c r="J197" s="280">
        <v>1074.1000000000001</v>
      </c>
      <c r="K197" s="245">
        <v>1058.7</v>
      </c>
      <c r="L197" s="245">
        <v>1046.0999999999999</v>
      </c>
      <c r="M197" s="245">
        <v>32.248199999999997</v>
      </c>
    </row>
    <row r="198" spans="1:13">
      <c r="A198" s="273">
        <v>189</v>
      </c>
      <c r="B198" s="245" t="s">
        <v>164</v>
      </c>
      <c r="C198" s="245">
        <v>1103.4000000000001</v>
      </c>
      <c r="D198" s="280">
        <v>1103.55</v>
      </c>
      <c r="E198" s="280">
        <v>1088.0999999999999</v>
      </c>
      <c r="F198" s="280">
        <v>1072.8</v>
      </c>
      <c r="G198" s="280">
        <v>1057.3499999999999</v>
      </c>
      <c r="H198" s="280">
        <v>1118.8499999999999</v>
      </c>
      <c r="I198" s="280">
        <v>1134.3000000000002</v>
      </c>
      <c r="J198" s="280">
        <v>1149.5999999999999</v>
      </c>
      <c r="K198" s="245">
        <v>1119</v>
      </c>
      <c r="L198" s="245">
        <v>1088.25</v>
      </c>
      <c r="M198" s="245">
        <v>4.9814299999999996</v>
      </c>
    </row>
    <row r="199" spans="1:13">
      <c r="A199" s="273">
        <v>190</v>
      </c>
      <c r="B199" s="245" t="s">
        <v>185</v>
      </c>
      <c r="C199" s="245">
        <v>1719.85</v>
      </c>
      <c r="D199" s="280">
        <v>1723.6500000000003</v>
      </c>
      <c r="E199" s="280">
        <v>1708.1000000000006</v>
      </c>
      <c r="F199" s="280">
        <v>1696.3500000000004</v>
      </c>
      <c r="G199" s="280">
        <v>1680.8000000000006</v>
      </c>
      <c r="H199" s="280">
        <v>1735.4000000000005</v>
      </c>
      <c r="I199" s="280">
        <v>1750.9500000000003</v>
      </c>
      <c r="J199" s="280">
        <v>1762.7000000000005</v>
      </c>
      <c r="K199" s="245">
        <v>1739.2</v>
      </c>
      <c r="L199" s="245">
        <v>1711.9</v>
      </c>
      <c r="M199" s="245">
        <v>7.9260200000000003</v>
      </c>
    </row>
    <row r="200" spans="1:13">
      <c r="A200" s="273">
        <v>191</v>
      </c>
      <c r="B200" s="245" t="s">
        <v>186</v>
      </c>
      <c r="C200" s="245">
        <v>3012.7</v>
      </c>
      <c r="D200" s="280">
        <v>3011.5333333333333</v>
      </c>
      <c r="E200" s="280">
        <v>2993.1666666666665</v>
      </c>
      <c r="F200" s="280">
        <v>2973.6333333333332</v>
      </c>
      <c r="G200" s="280">
        <v>2955.2666666666664</v>
      </c>
      <c r="H200" s="280">
        <v>3031.0666666666666</v>
      </c>
      <c r="I200" s="280">
        <v>3049.4333333333334</v>
      </c>
      <c r="J200" s="280">
        <v>3068.9666666666667</v>
      </c>
      <c r="K200" s="245">
        <v>3029.9</v>
      </c>
      <c r="L200" s="245">
        <v>2992</v>
      </c>
      <c r="M200" s="245">
        <v>0.85160999999999998</v>
      </c>
    </row>
    <row r="201" spans="1:13">
      <c r="A201" s="273">
        <v>192</v>
      </c>
      <c r="B201" s="245" t="s">
        <v>187</v>
      </c>
      <c r="C201" s="245">
        <v>476.5</v>
      </c>
      <c r="D201" s="280">
        <v>475.23333333333335</v>
      </c>
      <c r="E201" s="280">
        <v>471.51666666666671</v>
      </c>
      <c r="F201" s="280">
        <v>466.53333333333336</v>
      </c>
      <c r="G201" s="280">
        <v>462.81666666666672</v>
      </c>
      <c r="H201" s="280">
        <v>480.2166666666667</v>
      </c>
      <c r="I201" s="280">
        <v>483.93333333333339</v>
      </c>
      <c r="J201" s="280">
        <v>488.91666666666669</v>
      </c>
      <c r="K201" s="245">
        <v>478.95</v>
      </c>
      <c r="L201" s="245">
        <v>470.25</v>
      </c>
      <c r="M201" s="245">
        <v>7.7713599999999996</v>
      </c>
    </row>
    <row r="202" spans="1:13">
      <c r="A202" s="273">
        <v>193</v>
      </c>
      <c r="B202" s="245" t="s">
        <v>492</v>
      </c>
      <c r="C202" s="245">
        <v>899.25</v>
      </c>
      <c r="D202" s="280">
        <v>906.38333333333333</v>
      </c>
      <c r="E202" s="280">
        <v>887.86666666666667</v>
      </c>
      <c r="F202" s="280">
        <v>876.48333333333335</v>
      </c>
      <c r="G202" s="280">
        <v>857.9666666666667</v>
      </c>
      <c r="H202" s="280">
        <v>917.76666666666665</v>
      </c>
      <c r="I202" s="280">
        <v>936.2833333333333</v>
      </c>
      <c r="J202" s="280">
        <v>947.66666666666663</v>
      </c>
      <c r="K202" s="245">
        <v>924.9</v>
      </c>
      <c r="L202" s="245">
        <v>895</v>
      </c>
      <c r="M202" s="245">
        <v>5.7616100000000001</v>
      </c>
    </row>
    <row r="203" spans="1:13">
      <c r="A203" s="273">
        <v>194</v>
      </c>
      <c r="B203" s="245" t="s">
        <v>193</v>
      </c>
      <c r="C203" s="245">
        <v>821.45</v>
      </c>
      <c r="D203" s="280">
        <v>823.03333333333342</v>
      </c>
      <c r="E203" s="280">
        <v>814.36666666666679</v>
      </c>
      <c r="F203" s="280">
        <v>807.28333333333342</v>
      </c>
      <c r="G203" s="280">
        <v>798.61666666666679</v>
      </c>
      <c r="H203" s="280">
        <v>830.11666666666679</v>
      </c>
      <c r="I203" s="280">
        <v>838.78333333333353</v>
      </c>
      <c r="J203" s="280">
        <v>845.86666666666679</v>
      </c>
      <c r="K203" s="245">
        <v>831.7</v>
      </c>
      <c r="L203" s="245">
        <v>815.95</v>
      </c>
      <c r="M203" s="245">
        <v>44.149979999999999</v>
      </c>
    </row>
    <row r="204" spans="1:13">
      <c r="A204" s="273">
        <v>195</v>
      </c>
      <c r="B204" s="245" t="s">
        <v>191</v>
      </c>
      <c r="C204" s="245">
        <v>7093.75</v>
      </c>
      <c r="D204" s="280">
        <v>7037.9333333333343</v>
      </c>
      <c r="E204" s="280">
        <v>6960.9166666666688</v>
      </c>
      <c r="F204" s="280">
        <v>6828.0833333333348</v>
      </c>
      <c r="G204" s="280">
        <v>6751.0666666666693</v>
      </c>
      <c r="H204" s="280">
        <v>7170.7666666666682</v>
      </c>
      <c r="I204" s="280">
        <v>7247.7833333333347</v>
      </c>
      <c r="J204" s="280">
        <v>7380.6166666666677</v>
      </c>
      <c r="K204" s="245">
        <v>7114.95</v>
      </c>
      <c r="L204" s="245">
        <v>6905.1</v>
      </c>
      <c r="M204" s="245">
        <v>6.1076300000000003</v>
      </c>
    </row>
    <row r="205" spans="1:13">
      <c r="A205" s="273">
        <v>196</v>
      </c>
      <c r="B205" s="245" t="s">
        <v>192</v>
      </c>
      <c r="C205" s="245">
        <v>36.9</v>
      </c>
      <c r="D205" s="280">
        <v>36.916666666666664</v>
      </c>
      <c r="E205" s="280">
        <v>36.583333333333329</v>
      </c>
      <c r="F205" s="280">
        <v>36.266666666666666</v>
      </c>
      <c r="G205" s="280">
        <v>35.93333333333333</v>
      </c>
      <c r="H205" s="280">
        <v>37.233333333333327</v>
      </c>
      <c r="I205" s="280">
        <v>37.566666666666656</v>
      </c>
      <c r="J205" s="280">
        <v>37.883333333333326</v>
      </c>
      <c r="K205" s="245">
        <v>37.25</v>
      </c>
      <c r="L205" s="245">
        <v>36.6</v>
      </c>
      <c r="M205" s="245">
        <v>76.048929999999999</v>
      </c>
    </row>
    <row r="206" spans="1:13">
      <c r="A206" s="273">
        <v>197</v>
      </c>
      <c r="B206" s="245" t="s">
        <v>189</v>
      </c>
      <c r="C206" s="245">
        <v>1437.05</v>
      </c>
      <c r="D206" s="280">
        <v>1438.3</v>
      </c>
      <c r="E206" s="280">
        <v>1430.75</v>
      </c>
      <c r="F206" s="280">
        <v>1424.45</v>
      </c>
      <c r="G206" s="280">
        <v>1416.9</v>
      </c>
      <c r="H206" s="280">
        <v>1444.6</v>
      </c>
      <c r="I206" s="280">
        <v>1452.1499999999996</v>
      </c>
      <c r="J206" s="280">
        <v>1458.4499999999998</v>
      </c>
      <c r="K206" s="245">
        <v>1445.85</v>
      </c>
      <c r="L206" s="245">
        <v>1432</v>
      </c>
      <c r="M206" s="245">
        <v>2.1267299999999998</v>
      </c>
    </row>
    <row r="207" spans="1:13">
      <c r="A207" s="273">
        <v>198</v>
      </c>
      <c r="B207" s="245" t="s">
        <v>141</v>
      </c>
      <c r="C207" s="245">
        <v>660.25</v>
      </c>
      <c r="D207" s="280">
        <v>659</v>
      </c>
      <c r="E207" s="280">
        <v>655.8</v>
      </c>
      <c r="F207" s="280">
        <v>651.34999999999991</v>
      </c>
      <c r="G207" s="280">
        <v>648.14999999999986</v>
      </c>
      <c r="H207" s="280">
        <v>663.45</v>
      </c>
      <c r="I207" s="280">
        <v>666.65000000000009</v>
      </c>
      <c r="J207" s="280">
        <v>671.10000000000014</v>
      </c>
      <c r="K207" s="245">
        <v>662.2</v>
      </c>
      <c r="L207" s="245">
        <v>654.54999999999995</v>
      </c>
      <c r="M207" s="245">
        <v>8.3353699999999993</v>
      </c>
    </row>
    <row r="208" spans="1:13">
      <c r="A208" s="273">
        <v>199</v>
      </c>
      <c r="B208" s="245" t="s">
        <v>277</v>
      </c>
      <c r="C208" s="245">
        <v>257.75</v>
      </c>
      <c r="D208" s="280">
        <v>258.43333333333334</v>
      </c>
      <c r="E208" s="280">
        <v>256.31666666666666</v>
      </c>
      <c r="F208" s="280">
        <v>254.88333333333333</v>
      </c>
      <c r="G208" s="280">
        <v>252.76666666666665</v>
      </c>
      <c r="H208" s="280">
        <v>259.86666666666667</v>
      </c>
      <c r="I208" s="280">
        <v>261.98333333333335</v>
      </c>
      <c r="J208" s="280">
        <v>263.41666666666669</v>
      </c>
      <c r="K208" s="245">
        <v>260.55</v>
      </c>
      <c r="L208" s="245">
        <v>257</v>
      </c>
      <c r="M208" s="245">
        <v>2.5572699999999999</v>
      </c>
    </row>
    <row r="209" spans="1:13">
      <c r="A209" s="273">
        <v>200</v>
      </c>
      <c r="B209" s="245" t="s">
        <v>504</v>
      </c>
      <c r="C209" s="245">
        <v>781.2</v>
      </c>
      <c r="D209" s="280">
        <v>777.76666666666677</v>
      </c>
      <c r="E209" s="280">
        <v>773.53333333333353</v>
      </c>
      <c r="F209" s="280">
        <v>765.86666666666679</v>
      </c>
      <c r="G209" s="280">
        <v>761.63333333333355</v>
      </c>
      <c r="H209" s="280">
        <v>785.43333333333351</v>
      </c>
      <c r="I209" s="280">
        <v>789.66666666666686</v>
      </c>
      <c r="J209" s="280">
        <v>797.33333333333348</v>
      </c>
      <c r="K209" s="245">
        <v>782</v>
      </c>
      <c r="L209" s="245">
        <v>770.1</v>
      </c>
      <c r="M209" s="245">
        <v>2.6128999999999998</v>
      </c>
    </row>
    <row r="210" spans="1:13">
      <c r="A210" s="273">
        <v>201</v>
      </c>
      <c r="B210" s="245" t="s">
        <v>194</v>
      </c>
      <c r="C210" s="245">
        <v>270.95</v>
      </c>
      <c r="D210" s="280">
        <v>271.95</v>
      </c>
      <c r="E210" s="280">
        <v>267.75</v>
      </c>
      <c r="F210" s="280">
        <v>264.55</v>
      </c>
      <c r="G210" s="280">
        <v>260.35000000000002</v>
      </c>
      <c r="H210" s="280">
        <v>275.14999999999998</v>
      </c>
      <c r="I210" s="280">
        <v>279.34999999999991</v>
      </c>
      <c r="J210" s="280">
        <v>282.54999999999995</v>
      </c>
      <c r="K210" s="245">
        <v>276.14999999999998</v>
      </c>
      <c r="L210" s="245">
        <v>268.75</v>
      </c>
      <c r="M210" s="245">
        <v>84.895349999999993</v>
      </c>
    </row>
    <row r="211" spans="1:13">
      <c r="A211" s="273">
        <v>202</v>
      </c>
      <c r="B211" s="245" t="s">
        <v>118</v>
      </c>
      <c r="C211" s="245">
        <v>9</v>
      </c>
      <c r="D211" s="280">
        <v>9.1333333333333329</v>
      </c>
      <c r="E211" s="280">
        <v>8.8666666666666654</v>
      </c>
      <c r="F211" s="280">
        <v>8.7333333333333325</v>
      </c>
      <c r="G211" s="280">
        <v>8.466666666666665</v>
      </c>
      <c r="H211" s="280">
        <v>9.2666666666666657</v>
      </c>
      <c r="I211" s="280">
        <v>9.5333333333333314</v>
      </c>
      <c r="J211" s="280">
        <v>9.6666666666666661</v>
      </c>
      <c r="K211" s="245">
        <v>9.4</v>
      </c>
      <c r="L211" s="245">
        <v>9</v>
      </c>
      <c r="M211" s="245">
        <v>1135.5462</v>
      </c>
    </row>
    <row r="212" spans="1:13">
      <c r="A212" s="273">
        <v>203</v>
      </c>
      <c r="B212" s="245" t="s">
        <v>195</v>
      </c>
      <c r="C212" s="245">
        <v>1017.4</v>
      </c>
      <c r="D212" s="280">
        <v>1019.7166666666667</v>
      </c>
      <c r="E212" s="280">
        <v>1011.4333333333334</v>
      </c>
      <c r="F212" s="280">
        <v>1005.4666666666667</v>
      </c>
      <c r="G212" s="280">
        <v>997.18333333333339</v>
      </c>
      <c r="H212" s="280">
        <v>1025.6833333333334</v>
      </c>
      <c r="I212" s="280">
        <v>1033.9666666666667</v>
      </c>
      <c r="J212" s="280">
        <v>1039.9333333333334</v>
      </c>
      <c r="K212" s="245">
        <v>1028</v>
      </c>
      <c r="L212" s="245">
        <v>1013.75</v>
      </c>
      <c r="M212" s="245">
        <v>6.3604099999999999</v>
      </c>
    </row>
    <row r="213" spans="1:13">
      <c r="A213" s="273">
        <v>204</v>
      </c>
      <c r="B213" s="245" t="s">
        <v>510</v>
      </c>
      <c r="C213" s="245">
        <v>2220.85</v>
      </c>
      <c r="D213" s="280">
        <v>2228.3333333333335</v>
      </c>
      <c r="E213" s="280">
        <v>2209.5166666666669</v>
      </c>
      <c r="F213" s="280">
        <v>2198.1833333333334</v>
      </c>
      <c r="G213" s="280">
        <v>2179.3666666666668</v>
      </c>
      <c r="H213" s="280">
        <v>2239.666666666667</v>
      </c>
      <c r="I213" s="280">
        <v>2258.4833333333336</v>
      </c>
      <c r="J213" s="280">
        <v>2269.8166666666671</v>
      </c>
      <c r="K213" s="245">
        <v>2247.15</v>
      </c>
      <c r="L213" s="245">
        <v>2217</v>
      </c>
      <c r="M213" s="245">
        <v>0.85199000000000003</v>
      </c>
    </row>
    <row r="214" spans="1:13">
      <c r="A214" s="273">
        <v>205</v>
      </c>
      <c r="B214" s="245" t="s">
        <v>196</v>
      </c>
      <c r="C214" s="280">
        <v>525.85</v>
      </c>
      <c r="D214" s="280">
        <v>527.06666666666672</v>
      </c>
      <c r="E214" s="280">
        <v>521.98333333333346</v>
      </c>
      <c r="F214" s="280">
        <v>518.11666666666679</v>
      </c>
      <c r="G214" s="280">
        <v>513.03333333333353</v>
      </c>
      <c r="H214" s="280">
        <v>530.93333333333339</v>
      </c>
      <c r="I214" s="280">
        <v>536.01666666666665</v>
      </c>
      <c r="J214" s="280">
        <v>539.88333333333333</v>
      </c>
      <c r="K214" s="280">
        <v>532.15</v>
      </c>
      <c r="L214" s="280">
        <v>523.20000000000005</v>
      </c>
      <c r="M214" s="280">
        <v>38.655560000000001</v>
      </c>
    </row>
    <row r="215" spans="1:13">
      <c r="A215" s="273">
        <v>206</v>
      </c>
      <c r="B215" s="245" t="s">
        <v>197</v>
      </c>
      <c r="C215" s="280">
        <v>13.1</v>
      </c>
      <c r="D215" s="280">
        <v>13.166666666666666</v>
      </c>
      <c r="E215" s="280">
        <v>12.983333333333333</v>
      </c>
      <c r="F215" s="280">
        <v>12.866666666666667</v>
      </c>
      <c r="G215" s="280">
        <v>12.683333333333334</v>
      </c>
      <c r="H215" s="280">
        <v>13.283333333333331</v>
      </c>
      <c r="I215" s="280">
        <v>13.466666666666665</v>
      </c>
      <c r="J215" s="280">
        <v>13.58333333333333</v>
      </c>
      <c r="K215" s="280">
        <v>13.35</v>
      </c>
      <c r="L215" s="280">
        <v>13.05</v>
      </c>
      <c r="M215" s="280">
        <v>1029.8623</v>
      </c>
    </row>
    <row r="216" spans="1:13">
      <c r="A216" s="273">
        <v>207</v>
      </c>
      <c r="B216" s="245" t="s">
        <v>198</v>
      </c>
      <c r="C216" s="280">
        <v>215.35</v>
      </c>
      <c r="D216" s="280">
        <v>216.41666666666666</v>
      </c>
      <c r="E216" s="280">
        <v>213.93333333333331</v>
      </c>
      <c r="F216" s="280">
        <v>212.51666666666665</v>
      </c>
      <c r="G216" s="280">
        <v>210.0333333333333</v>
      </c>
      <c r="H216" s="280">
        <v>217.83333333333331</v>
      </c>
      <c r="I216" s="280">
        <v>220.31666666666666</v>
      </c>
      <c r="J216" s="280">
        <v>221.73333333333332</v>
      </c>
      <c r="K216" s="280">
        <v>218.9</v>
      </c>
      <c r="L216" s="280">
        <v>215</v>
      </c>
      <c r="M216" s="280">
        <v>51.41836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76"/>
      <c r="B1" s="576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44390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73" t="s">
        <v>16</v>
      </c>
      <c r="B9" s="574" t="s">
        <v>18</v>
      </c>
      <c r="C9" s="572" t="s">
        <v>19</v>
      </c>
      <c r="D9" s="572" t="s">
        <v>20</v>
      </c>
      <c r="E9" s="572" t="s">
        <v>21</v>
      </c>
      <c r="F9" s="572"/>
      <c r="G9" s="572"/>
      <c r="H9" s="572" t="s">
        <v>22</v>
      </c>
      <c r="I9" s="572"/>
      <c r="J9" s="572"/>
      <c r="K9" s="251"/>
      <c r="L9" s="258"/>
      <c r="M9" s="259"/>
    </row>
    <row r="10" spans="1:15" ht="42.75" customHeight="1">
      <c r="A10" s="568"/>
      <c r="B10" s="570"/>
      <c r="C10" s="575" t="s">
        <v>23</v>
      </c>
      <c r="D10" s="575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19" t="s">
        <v>284</v>
      </c>
      <c r="C11" s="417">
        <v>24250.55</v>
      </c>
      <c r="D11" s="418">
        <v>24363.766666666666</v>
      </c>
      <c r="E11" s="418">
        <v>24090.283333333333</v>
      </c>
      <c r="F11" s="418">
        <v>23930.016666666666</v>
      </c>
      <c r="G11" s="418">
        <v>23656.533333333333</v>
      </c>
      <c r="H11" s="418">
        <v>24524.033333333333</v>
      </c>
      <c r="I11" s="418">
        <v>24797.516666666663</v>
      </c>
      <c r="J11" s="418">
        <v>24957.783333333333</v>
      </c>
      <c r="K11" s="417">
        <v>24637.25</v>
      </c>
      <c r="L11" s="417">
        <v>24203.5</v>
      </c>
      <c r="M11" s="417">
        <v>1.592E-2</v>
      </c>
    </row>
    <row r="12" spans="1:15" ht="12" customHeight="1">
      <c r="A12" s="245">
        <v>2</v>
      </c>
      <c r="B12" s="419" t="s">
        <v>763</v>
      </c>
      <c r="C12" s="417">
        <v>1725.95</v>
      </c>
      <c r="D12" s="418">
        <v>1721.1333333333332</v>
      </c>
      <c r="E12" s="418">
        <v>1706.2666666666664</v>
      </c>
      <c r="F12" s="418">
        <v>1686.5833333333333</v>
      </c>
      <c r="G12" s="418">
        <v>1671.7166666666665</v>
      </c>
      <c r="H12" s="418">
        <v>1740.8166666666664</v>
      </c>
      <c r="I12" s="418">
        <v>1755.6833333333332</v>
      </c>
      <c r="J12" s="418">
        <v>1775.3666666666663</v>
      </c>
      <c r="K12" s="417">
        <v>1736</v>
      </c>
      <c r="L12" s="417">
        <v>1701.45</v>
      </c>
      <c r="M12" s="417">
        <v>4.6825000000000001</v>
      </c>
    </row>
    <row r="13" spans="1:15" ht="12" customHeight="1">
      <c r="A13" s="245">
        <v>3</v>
      </c>
      <c r="B13" s="419" t="s">
        <v>793</v>
      </c>
      <c r="C13" s="417">
        <v>1924.25</v>
      </c>
      <c r="D13" s="418">
        <v>1948.4333333333334</v>
      </c>
      <c r="E13" s="418">
        <v>1896.8666666666668</v>
      </c>
      <c r="F13" s="418">
        <v>1869.4833333333333</v>
      </c>
      <c r="G13" s="418">
        <v>1817.9166666666667</v>
      </c>
      <c r="H13" s="418">
        <v>1975.8166666666668</v>
      </c>
      <c r="I13" s="418">
        <v>2027.3833333333334</v>
      </c>
      <c r="J13" s="418">
        <v>2054.7666666666669</v>
      </c>
      <c r="K13" s="417">
        <v>2000</v>
      </c>
      <c r="L13" s="417">
        <v>1921.05</v>
      </c>
      <c r="M13" s="417">
        <v>0.90881000000000001</v>
      </c>
    </row>
    <row r="14" spans="1:15" ht="12" customHeight="1">
      <c r="A14" s="245">
        <v>4</v>
      </c>
      <c r="B14" s="419" t="s">
        <v>38</v>
      </c>
      <c r="C14" s="417">
        <v>2072.3000000000002</v>
      </c>
      <c r="D14" s="418">
        <v>2067.2666666666669</v>
      </c>
      <c r="E14" s="418">
        <v>2047.5333333333338</v>
      </c>
      <c r="F14" s="418">
        <v>2022.7666666666669</v>
      </c>
      <c r="G14" s="418">
        <v>2003.0333333333338</v>
      </c>
      <c r="H14" s="418">
        <v>2092.0333333333338</v>
      </c>
      <c r="I14" s="418">
        <v>2111.7666666666664</v>
      </c>
      <c r="J14" s="418">
        <v>2136.5333333333338</v>
      </c>
      <c r="K14" s="417">
        <v>2087</v>
      </c>
      <c r="L14" s="417">
        <v>2042.5</v>
      </c>
      <c r="M14" s="417">
        <v>7.7055699999999998</v>
      </c>
    </row>
    <row r="15" spans="1:15" ht="12" customHeight="1">
      <c r="A15" s="245">
        <v>5</v>
      </c>
      <c r="B15" s="419" t="s">
        <v>285</v>
      </c>
      <c r="C15" s="417">
        <v>2069.5500000000002</v>
      </c>
      <c r="D15" s="418">
        <v>2070.416666666667</v>
      </c>
      <c r="E15" s="418">
        <v>2040.9333333333338</v>
      </c>
      <c r="F15" s="418">
        <v>2012.3166666666668</v>
      </c>
      <c r="G15" s="418">
        <v>1982.8333333333337</v>
      </c>
      <c r="H15" s="418">
        <v>2099.0333333333338</v>
      </c>
      <c r="I15" s="418">
        <v>2128.5166666666673</v>
      </c>
      <c r="J15" s="418">
        <v>2157.1333333333341</v>
      </c>
      <c r="K15" s="417">
        <v>2099.9</v>
      </c>
      <c r="L15" s="417">
        <v>2041.8</v>
      </c>
      <c r="M15" s="417">
        <v>0.32439000000000001</v>
      </c>
    </row>
    <row r="16" spans="1:15" ht="12" customHeight="1">
      <c r="A16" s="245">
        <v>6</v>
      </c>
      <c r="B16" s="419" t="s">
        <v>286</v>
      </c>
      <c r="C16" s="417">
        <v>1497.1</v>
      </c>
      <c r="D16" s="418">
        <v>1517.9833333333333</v>
      </c>
      <c r="E16" s="418">
        <v>1474.1166666666668</v>
      </c>
      <c r="F16" s="418">
        <v>1451.1333333333334</v>
      </c>
      <c r="G16" s="418">
        <v>1407.2666666666669</v>
      </c>
      <c r="H16" s="418">
        <v>1540.9666666666667</v>
      </c>
      <c r="I16" s="418">
        <v>1584.833333333333</v>
      </c>
      <c r="J16" s="418">
        <v>1607.8166666666666</v>
      </c>
      <c r="K16" s="417">
        <v>1561.85</v>
      </c>
      <c r="L16" s="417">
        <v>1495</v>
      </c>
      <c r="M16" s="417">
        <v>1.7049099999999999</v>
      </c>
    </row>
    <row r="17" spans="1:13" ht="12" customHeight="1">
      <c r="A17" s="245">
        <v>7</v>
      </c>
      <c r="B17" s="419" t="s">
        <v>222</v>
      </c>
      <c r="C17" s="417">
        <v>1188</v>
      </c>
      <c r="D17" s="418">
        <v>1190.1666666666667</v>
      </c>
      <c r="E17" s="418">
        <v>1173.8333333333335</v>
      </c>
      <c r="F17" s="418">
        <v>1159.6666666666667</v>
      </c>
      <c r="G17" s="418">
        <v>1143.3333333333335</v>
      </c>
      <c r="H17" s="418">
        <v>1204.3333333333335</v>
      </c>
      <c r="I17" s="418">
        <v>1220.666666666667</v>
      </c>
      <c r="J17" s="418">
        <v>1234.8333333333335</v>
      </c>
      <c r="K17" s="417">
        <v>1206.5</v>
      </c>
      <c r="L17" s="417">
        <v>1176</v>
      </c>
      <c r="M17" s="417">
        <v>17.886839999999999</v>
      </c>
    </row>
    <row r="18" spans="1:13" ht="12" customHeight="1">
      <c r="A18" s="245">
        <v>8</v>
      </c>
      <c r="B18" s="419" t="s">
        <v>716</v>
      </c>
      <c r="C18" s="417">
        <v>718.8</v>
      </c>
      <c r="D18" s="418">
        <v>720.9</v>
      </c>
      <c r="E18" s="418">
        <v>715.3</v>
      </c>
      <c r="F18" s="418">
        <v>711.8</v>
      </c>
      <c r="G18" s="418">
        <v>706.19999999999993</v>
      </c>
      <c r="H18" s="418">
        <v>724.4</v>
      </c>
      <c r="I18" s="418">
        <v>730.00000000000011</v>
      </c>
      <c r="J18" s="418">
        <v>733.5</v>
      </c>
      <c r="K18" s="417">
        <v>726.5</v>
      </c>
      <c r="L18" s="417">
        <v>717.4</v>
      </c>
      <c r="M18" s="417">
        <v>1.3821399999999999</v>
      </c>
    </row>
    <row r="19" spans="1:13" ht="12" customHeight="1">
      <c r="A19" s="245">
        <v>9</v>
      </c>
      <c r="B19" s="419" t="s">
        <v>717</v>
      </c>
      <c r="C19" s="417">
        <v>851.9</v>
      </c>
      <c r="D19" s="418">
        <v>853.91666666666663</v>
      </c>
      <c r="E19" s="418">
        <v>847.5333333333333</v>
      </c>
      <c r="F19" s="418">
        <v>843.16666666666663</v>
      </c>
      <c r="G19" s="418">
        <v>836.7833333333333</v>
      </c>
      <c r="H19" s="418">
        <v>858.2833333333333</v>
      </c>
      <c r="I19" s="418">
        <v>864.66666666666674</v>
      </c>
      <c r="J19" s="418">
        <v>869.0333333333333</v>
      </c>
      <c r="K19" s="417">
        <v>860.3</v>
      </c>
      <c r="L19" s="417">
        <v>849.55</v>
      </c>
      <c r="M19" s="417">
        <v>8.1246200000000002</v>
      </c>
    </row>
    <row r="20" spans="1:13" ht="12" customHeight="1">
      <c r="A20" s="245">
        <v>10</v>
      </c>
      <c r="B20" s="419" t="s">
        <v>287</v>
      </c>
      <c r="C20" s="417">
        <v>2900.6</v>
      </c>
      <c r="D20" s="418">
        <v>2912.2166666666667</v>
      </c>
      <c r="E20" s="418">
        <v>2859.5333333333333</v>
      </c>
      <c r="F20" s="418">
        <v>2818.4666666666667</v>
      </c>
      <c r="G20" s="418">
        <v>2765.7833333333333</v>
      </c>
      <c r="H20" s="418">
        <v>2953.2833333333333</v>
      </c>
      <c r="I20" s="418">
        <v>3005.9666666666667</v>
      </c>
      <c r="J20" s="418">
        <v>3047.0333333333333</v>
      </c>
      <c r="K20" s="417">
        <v>2964.9</v>
      </c>
      <c r="L20" s="417">
        <v>2871.15</v>
      </c>
      <c r="M20" s="417">
        <v>0.24432000000000001</v>
      </c>
    </row>
    <row r="21" spans="1:13" ht="12" customHeight="1">
      <c r="A21" s="245">
        <v>11</v>
      </c>
      <c r="B21" s="419" t="s">
        <v>288</v>
      </c>
      <c r="C21" s="417">
        <v>17318.55</v>
      </c>
      <c r="D21" s="418">
        <v>17356.516666666666</v>
      </c>
      <c r="E21" s="418">
        <v>17173.033333333333</v>
      </c>
      <c r="F21" s="418">
        <v>17027.516666666666</v>
      </c>
      <c r="G21" s="418">
        <v>16844.033333333333</v>
      </c>
      <c r="H21" s="418">
        <v>17502.033333333333</v>
      </c>
      <c r="I21" s="418">
        <v>17685.516666666663</v>
      </c>
      <c r="J21" s="418">
        <v>17831.033333333333</v>
      </c>
      <c r="K21" s="417">
        <v>17540</v>
      </c>
      <c r="L21" s="417">
        <v>17211</v>
      </c>
      <c r="M21" s="417">
        <v>0.26123000000000002</v>
      </c>
    </row>
    <row r="22" spans="1:13" ht="12" customHeight="1">
      <c r="A22" s="245">
        <v>12</v>
      </c>
      <c r="B22" s="419" t="s">
        <v>40</v>
      </c>
      <c r="C22" s="417">
        <v>1420.7</v>
      </c>
      <c r="D22" s="418">
        <v>1427.2833333333335</v>
      </c>
      <c r="E22" s="418">
        <v>1407.5666666666671</v>
      </c>
      <c r="F22" s="418">
        <v>1394.4333333333336</v>
      </c>
      <c r="G22" s="418">
        <v>1374.7166666666672</v>
      </c>
      <c r="H22" s="418">
        <v>1440.416666666667</v>
      </c>
      <c r="I22" s="418">
        <v>1460.1333333333337</v>
      </c>
      <c r="J22" s="418">
        <v>1473.2666666666669</v>
      </c>
      <c r="K22" s="417">
        <v>1447</v>
      </c>
      <c r="L22" s="417">
        <v>1414.15</v>
      </c>
      <c r="M22" s="417">
        <v>25.57189</v>
      </c>
    </row>
    <row r="23" spans="1:13">
      <c r="A23" s="245">
        <v>13</v>
      </c>
      <c r="B23" s="419" t="s">
        <v>289</v>
      </c>
      <c r="C23" s="417">
        <v>1004.2</v>
      </c>
      <c r="D23" s="418">
        <v>1011.7333333333332</v>
      </c>
      <c r="E23" s="418">
        <v>994.46666666666647</v>
      </c>
      <c r="F23" s="418">
        <v>984.73333333333323</v>
      </c>
      <c r="G23" s="418">
        <v>967.46666666666647</v>
      </c>
      <c r="H23" s="418">
        <v>1021.4666666666665</v>
      </c>
      <c r="I23" s="418">
        <v>1038.7333333333331</v>
      </c>
      <c r="J23" s="418">
        <v>1048.4666666666665</v>
      </c>
      <c r="K23" s="417">
        <v>1029</v>
      </c>
      <c r="L23" s="417">
        <v>1002</v>
      </c>
      <c r="M23" s="417">
        <v>0.61802999999999997</v>
      </c>
    </row>
    <row r="24" spans="1:13">
      <c r="A24" s="245">
        <v>14</v>
      </c>
      <c r="B24" s="419" t="s">
        <v>41</v>
      </c>
      <c r="C24" s="417">
        <v>718.05</v>
      </c>
      <c r="D24" s="418">
        <v>722.91666666666663</v>
      </c>
      <c r="E24" s="418">
        <v>710.18333333333328</v>
      </c>
      <c r="F24" s="418">
        <v>702.31666666666661</v>
      </c>
      <c r="G24" s="418">
        <v>689.58333333333326</v>
      </c>
      <c r="H24" s="418">
        <v>730.7833333333333</v>
      </c>
      <c r="I24" s="418">
        <v>743.51666666666665</v>
      </c>
      <c r="J24" s="418">
        <v>751.38333333333333</v>
      </c>
      <c r="K24" s="417">
        <v>735.65</v>
      </c>
      <c r="L24" s="417">
        <v>715.05</v>
      </c>
      <c r="M24" s="417">
        <v>86.645039999999995</v>
      </c>
    </row>
    <row r="25" spans="1:13">
      <c r="A25" s="245">
        <v>15</v>
      </c>
      <c r="B25" s="419" t="s">
        <v>804</v>
      </c>
      <c r="C25" s="417">
        <v>909.3</v>
      </c>
      <c r="D25" s="418">
        <v>914.43333333333339</v>
      </c>
      <c r="E25" s="418">
        <v>895.86666666666679</v>
      </c>
      <c r="F25" s="418">
        <v>882.43333333333339</v>
      </c>
      <c r="G25" s="418">
        <v>863.86666666666679</v>
      </c>
      <c r="H25" s="418">
        <v>927.86666666666679</v>
      </c>
      <c r="I25" s="418">
        <v>946.43333333333339</v>
      </c>
      <c r="J25" s="418">
        <v>959.86666666666679</v>
      </c>
      <c r="K25" s="417">
        <v>933</v>
      </c>
      <c r="L25" s="417">
        <v>901</v>
      </c>
      <c r="M25" s="417">
        <v>2.57416</v>
      </c>
    </row>
    <row r="26" spans="1:13">
      <c r="A26" s="245">
        <v>16</v>
      </c>
      <c r="B26" s="419" t="s">
        <v>290</v>
      </c>
      <c r="C26" s="417">
        <v>1000.4</v>
      </c>
      <c r="D26" s="418">
        <v>1000.8666666666668</v>
      </c>
      <c r="E26" s="418">
        <v>983.73333333333358</v>
      </c>
      <c r="F26" s="418">
        <v>967.06666666666683</v>
      </c>
      <c r="G26" s="418">
        <v>949.93333333333362</v>
      </c>
      <c r="H26" s="418">
        <v>1017.5333333333335</v>
      </c>
      <c r="I26" s="418">
        <v>1034.6666666666667</v>
      </c>
      <c r="J26" s="418">
        <v>1051.3333333333335</v>
      </c>
      <c r="K26" s="417">
        <v>1018</v>
      </c>
      <c r="L26" s="417">
        <v>984.2</v>
      </c>
      <c r="M26" s="417">
        <v>2.81915</v>
      </c>
    </row>
    <row r="27" spans="1:13">
      <c r="A27" s="245">
        <v>17</v>
      </c>
      <c r="B27" s="419" t="s">
        <v>223</v>
      </c>
      <c r="C27" s="417">
        <v>121.25</v>
      </c>
      <c r="D27" s="418">
        <v>120.58333333333333</v>
      </c>
      <c r="E27" s="418">
        <v>118.16666666666666</v>
      </c>
      <c r="F27" s="418">
        <v>115.08333333333333</v>
      </c>
      <c r="G27" s="418">
        <v>112.66666666666666</v>
      </c>
      <c r="H27" s="418">
        <v>123.66666666666666</v>
      </c>
      <c r="I27" s="418">
        <v>126.08333333333331</v>
      </c>
      <c r="J27" s="418">
        <v>129.16666666666666</v>
      </c>
      <c r="K27" s="417">
        <v>123</v>
      </c>
      <c r="L27" s="417">
        <v>117.5</v>
      </c>
      <c r="M27" s="417">
        <v>130.09861000000001</v>
      </c>
    </row>
    <row r="28" spans="1:13">
      <c r="A28" s="245">
        <v>18</v>
      </c>
      <c r="B28" s="419" t="s">
        <v>224</v>
      </c>
      <c r="C28" s="417">
        <v>213.15</v>
      </c>
      <c r="D28" s="418">
        <v>213.79999999999998</v>
      </c>
      <c r="E28" s="418">
        <v>211.59999999999997</v>
      </c>
      <c r="F28" s="418">
        <v>210.04999999999998</v>
      </c>
      <c r="G28" s="418">
        <v>207.84999999999997</v>
      </c>
      <c r="H28" s="418">
        <v>215.34999999999997</v>
      </c>
      <c r="I28" s="418">
        <v>217.54999999999995</v>
      </c>
      <c r="J28" s="418">
        <v>219.09999999999997</v>
      </c>
      <c r="K28" s="417">
        <v>216</v>
      </c>
      <c r="L28" s="417">
        <v>212.25</v>
      </c>
      <c r="M28" s="417">
        <v>9.3769399999999994</v>
      </c>
    </row>
    <row r="29" spans="1:13">
      <c r="A29" s="245">
        <v>19</v>
      </c>
      <c r="B29" s="419" t="s">
        <v>291</v>
      </c>
      <c r="C29" s="417">
        <v>404.25</v>
      </c>
      <c r="D29" s="418">
        <v>406.76666666666665</v>
      </c>
      <c r="E29" s="418">
        <v>399.5333333333333</v>
      </c>
      <c r="F29" s="418">
        <v>394.81666666666666</v>
      </c>
      <c r="G29" s="418">
        <v>387.58333333333331</v>
      </c>
      <c r="H29" s="418">
        <v>411.48333333333329</v>
      </c>
      <c r="I29" s="418">
        <v>418.71666666666664</v>
      </c>
      <c r="J29" s="418">
        <v>423.43333333333328</v>
      </c>
      <c r="K29" s="417">
        <v>414</v>
      </c>
      <c r="L29" s="417">
        <v>402.05</v>
      </c>
      <c r="M29" s="417">
        <v>3.31595</v>
      </c>
    </row>
    <row r="30" spans="1:13">
      <c r="A30" s="245">
        <v>20</v>
      </c>
      <c r="B30" s="419" t="s">
        <v>292</v>
      </c>
      <c r="C30" s="417">
        <v>365.3</v>
      </c>
      <c r="D30" s="418">
        <v>368.2833333333333</v>
      </c>
      <c r="E30" s="418">
        <v>357.56666666666661</v>
      </c>
      <c r="F30" s="418">
        <v>349.83333333333331</v>
      </c>
      <c r="G30" s="418">
        <v>339.11666666666662</v>
      </c>
      <c r="H30" s="418">
        <v>376.01666666666659</v>
      </c>
      <c r="I30" s="418">
        <v>386.73333333333329</v>
      </c>
      <c r="J30" s="418">
        <v>394.46666666666658</v>
      </c>
      <c r="K30" s="417">
        <v>379</v>
      </c>
      <c r="L30" s="417">
        <v>360.55</v>
      </c>
      <c r="M30" s="417">
        <v>4.6640600000000001</v>
      </c>
    </row>
    <row r="31" spans="1:13">
      <c r="A31" s="245">
        <v>21</v>
      </c>
      <c r="B31" s="419" t="s">
        <v>718</v>
      </c>
      <c r="C31" s="417">
        <v>4377.1499999999996</v>
      </c>
      <c r="D31" s="418">
        <v>4407.3833333333332</v>
      </c>
      <c r="E31" s="418">
        <v>4339.7666666666664</v>
      </c>
      <c r="F31" s="418">
        <v>4302.3833333333332</v>
      </c>
      <c r="G31" s="418">
        <v>4234.7666666666664</v>
      </c>
      <c r="H31" s="418">
        <v>4444.7666666666664</v>
      </c>
      <c r="I31" s="418">
        <v>4512.3833333333332</v>
      </c>
      <c r="J31" s="418">
        <v>4549.7666666666664</v>
      </c>
      <c r="K31" s="417">
        <v>4475</v>
      </c>
      <c r="L31" s="417">
        <v>4370</v>
      </c>
      <c r="M31" s="417">
        <v>0.49652000000000002</v>
      </c>
    </row>
    <row r="32" spans="1:13">
      <c r="A32" s="245">
        <v>22</v>
      </c>
      <c r="B32" s="419" t="s">
        <v>225</v>
      </c>
      <c r="C32" s="417">
        <v>2157.65</v>
      </c>
      <c r="D32" s="418">
        <v>2158.7999999999997</v>
      </c>
      <c r="E32" s="418">
        <v>2132.3499999999995</v>
      </c>
      <c r="F32" s="418">
        <v>2107.0499999999997</v>
      </c>
      <c r="G32" s="418">
        <v>2080.5999999999995</v>
      </c>
      <c r="H32" s="418">
        <v>2184.0999999999995</v>
      </c>
      <c r="I32" s="418">
        <v>2210.5499999999993</v>
      </c>
      <c r="J32" s="418">
        <v>2235.8499999999995</v>
      </c>
      <c r="K32" s="417">
        <v>2185.25</v>
      </c>
      <c r="L32" s="417">
        <v>2133.5</v>
      </c>
      <c r="M32" s="417">
        <v>0.57669000000000004</v>
      </c>
    </row>
    <row r="33" spans="1:13">
      <c r="A33" s="245">
        <v>23</v>
      </c>
      <c r="B33" s="419" t="s">
        <v>293</v>
      </c>
      <c r="C33" s="417">
        <v>2279.85</v>
      </c>
      <c r="D33" s="418">
        <v>2294.4</v>
      </c>
      <c r="E33" s="418">
        <v>2261.4500000000003</v>
      </c>
      <c r="F33" s="418">
        <v>2243.0500000000002</v>
      </c>
      <c r="G33" s="418">
        <v>2210.1000000000004</v>
      </c>
      <c r="H33" s="418">
        <v>2312.8000000000002</v>
      </c>
      <c r="I33" s="418">
        <v>2345.75</v>
      </c>
      <c r="J33" s="418">
        <v>2364.15</v>
      </c>
      <c r="K33" s="417">
        <v>2327.35</v>
      </c>
      <c r="L33" s="417">
        <v>2276</v>
      </c>
      <c r="M33" s="417">
        <v>7.7109999999999998E-2</v>
      </c>
    </row>
    <row r="34" spans="1:13">
      <c r="A34" s="245">
        <v>24</v>
      </c>
      <c r="B34" s="419" t="s">
        <v>719</v>
      </c>
      <c r="C34" s="417">
        <v>127.9</v>
      </c>
      <c r="D34" s="418">
        <v>128.43333333333337</v>
      </c>
      <c r="E34" s="418">
        <v>126.56666666666672</v>
      </c>
      <c r="F34" s="418">
        <v>125.23333333333335</v>
      </c>
      <c r="G34" s="418">
        <v>123.3666666666667</v>
      </c>
      <c r="H34" s="418">
        <v>129.76666666666674</v>
      </c>
      <c r="I34" s="418">
        <v>131.63333333333335</v>
      </c>
      <c r="J34" s="418">
        <v>132.96666666666675</v>
      </c>
      <c r="K34" s="417">
        <v>130.30000000000001</v>
      </c>
      <c r="L34" s="417">
        <v>127.1</v>
      </c>
      <c r="M34" s="417">
        <v>7.2317</v>
      </c>
    </row>
    <row r="35" spans="1:13">
      <c r="A35" s="245">
        <v>25</v>
      </c>
      <c r="B35" s="419" t="s">
        <v>294</v>
      </c>
      <c r="C35" s="417">
        <v>975.25</v>
      </c>
      <c r="D35" s="418">
        <v>978.1</v>
      </c>
      <c r="E35" s="418">
        <v>968.6</v>
      </c>
      <c r="F35" s="418">
        <v>961.95</v>
      </c>
      <c r="G35" s="418">
        <v>952.45</v>
      </c>
      <c r="H35" s="418">
        <v>984.75</v>
      </c>
      <c r="I35" s="418">
        <v>994.25</v>
      </c>
      <c r="J35" s="418">
        <v>1000.9</v>
      </c>
      <c r="K35" s="417">
        <v>987.6</v>
      </c>
      <c r="L35" s="417">
        <v>971.45</v>
      </c>
      <c r="M35" s="417">
        <v>1.9088099999999999</v>
      </c>
    </row>
    <row r="36" spans="1:13">
      <c r="A36" s="245">
        <v>26</v>
      </c>
      <c r="B36" s="419" t="s">
        <v>226</v>
      </c>
      <c r="C36" s="417">
        <v>3353.65</v>
      </c>
      <c r="D36" s="418">
        <v>3357.5833333333335</v>
      </c>
      <c r="E36" s="418">
        <v>3336.166666666667</v>
      </c>
      <c r="F36" s="418">
        <v>3318.6833333333334</v>
      </c>
      <c r="G36" s="418">
        <v>3297.2666666666669</v>
      </c>
      <c r="H36" s="418">
        <v>3375.0666666666671</v>
      </c>
      <c r="I36" s="418">
        <v>3396.483333333334</v>
      </c>
      <c r="J36" s="418">
        <v>3413.9666666666672</v>
      </c>
      <c r="K36" s="417">
        <v>3379</v>
      </c>
      <c r="L36" s="417">
        <v>3340.1</v>
      </c>
      <c r="M36" s="417">
        <v>0.63617000000000001</v>
      </c>
    </row>
    <row r="37" spans="1:13">
      <c r="A37" s="245">
        <v>27</v>
      </c>
      <c r="B37" s="419" t="s">
        <v>720</v>
      </c>
      <c r="C37" s="417">
        <v>3737.65</v>
      </c>
      <c r="D37" s="418">
        <v>3742.1833333333329</v>
      </c>
      <c r="E37" s="418">
        <v>3685.4666666666658</v>
      </c>
      <c r="F37" s="418">
        <v>3633.2833333333328</v>
      </c>
      <c r="G37" s="418">
        <v>3576.5666666666657</v>
      </c>
      <c r="H37" s="418">
        <v>3794.3666666666659</v>
      </c>
      <c r="I37" s="418">
        <v>3851.083333333333</v>
      </c>
      <c r="J37" s="418">
        <v>3903.266666666666</v>
      </c>
      <c r="K37" s="417">
        <v>3798.9</v>
      </c>
      <c r="L37" s="417">
        <v>3690</v>
      </c>
      <c r="M37" s="417">
        <v>1.3086100000000001</v>
      </c>
    </row>
    <row r="38" spans="1:13">
      <c r="A38" s="245">
        <v>28</v>
      </c>
      <c r="B38" s="419" t="s">
        <v>778</v>
      </c>
      <c r="C38" s="417">
        <v>28.45</v>
      </c>
      <c r="D38" s="418">
        <v>28.233333333333331</v>
      </c>
      <c r="E38" s="418">
        <v>27.316666666666663</v>
      </c>
      <c r="F38" s="418">
        <v>26.183333333333334</v>
      </c>
      <c r="G38" s="418">
        <v>25.266666666666666</v>
      </c>
      <c r="H38" s="418">
        <v>29.36666666666666</v>
      </c>
      <c r="I38" s="418">
        <v>30.283333333333324</v>
      </c>
      <c r="J38" s="418">
        <v>31.416666666666657</v>
      </c>
      <c r="K38" s="417">
        <v>29.15</v>
      </c>
      <c r="L38" s="417">
        <v>27.1</v>
      </c>
      <c r="M38" s="417">
        <v>221.16238000000001</v>
      </c>
    </row>
    <row r="39" spans="1:13">
      <c r="A39" s="245">
        <v>29</v>
      </c>
      <c r="B39" s="419" t="s">
        <v>44</v>
      </c>
      <c r="C39" s="417">
        <v>738.45</v>
      </c>
      <c r="D39" s="418">
        <v>740.48333333333323</v>
      </c>
      <c r="E39" s="418">
        <v>735.46666666666647</v>
      </c>
      <c r="F39" s="418">
        <v>732.48333333333323</v>
      </c>
      <c r="G39" s="418">
        <v>727.46666666666647</v>
      </c>
      <c r="H39" s="418">
        <v>743.46666666666647</v>
      </c>
      <c r="I39" s="418">
        <v>748.48333333333312</v>
      </c>
      <c r="J39" s="418">
        <v>751.46666666666647</v>
      </c>
      <c r="K39" s="417">
        <v>745.5</v>
      </c>
      <c r="L39" s="417">
        <v>737.5</v>
      </c>
      <c r="M39" s="417">
        <v>5.0593899999999996</v>
      </c>
    </row>
    <row r="40" spans="1:13">
      <c r="A40" s="245">
        <v>30</v>
      </c>
      <c r="B40" s="419" t="s">
        <v>296</v>
      </c>
      <c r="C40" s="417">
        <v>3052.05</v>
      </c>
      <c r="D40" s="418">
        <v>3039.25</v>
      </c>
      <c r="E40" s="418">
        <v>3018.2</v>
      </c>
      <c r="F40" s="418">
        <v>2984.35</v>
      </c>
      <c r="G40" s="418">
        <v>2963.2999999999997</v>
      </c>
      <c r="H40" s="418">
        <v>3073.1</v>
      </c>
      <c r="I40" s="418">
        <v>3094.15</v>
      </c>
      <c r="J40" s="418">
        <v>3128</v>
      </c>
      <c r="K40" s="417">
        <v>3060.3</v>
      </c>
      <c r="L40" s="417">
        <v>3005.4</v>
      </c>
      <c r="M40" s="417">
        <v>0.60953999999999997</v>
      </c>
    </row>
    <row r="41" spans="1:13">
      <c r="A41" s="245">
        <v>31</v>
      </c>
      <c r="B41" s="419" t="s">
        <v>45</v>
      </c>
      <c r="C41" s="417">
        <v>371.75</v>
      </c>
      <c r="D41" s="418">
        <v>370.59999999999997</v>
      </c>
      <c r="E41" s="418">
        <v>364.79999999999995</v>
      </c>
      <c r="F41" s="418">
        <v>357.84999999999997</v>
      </c>
      <c r="G41" s="418">
        <v>352.04999999999995</v>
      </c>
      <c r="H41" s="418">
        <v>377.54999999999995</v>
      </c>
      <c r="I41" s="418">
        <v>383.35</v>
      </c>
      <c r="J41" s="418">
        <v>390.29999999999995</v>
      </c>
      <c r="K41" s="417">
        <v>376.4</v>
      </c>
      <c r="L41" s="417">
        <v>363.65</v>
      </c>
      <c r="M41" s="417">
        <v>64.293099999999995</v>
      </c>
    </row>
    <row r="42" spans="1:13">
      <c r="A42" s="245">
        <v>32</v>
      </c>
      <c r="B42" s="419" t="s">
        <v>869</v>
      </c>
      <c r="C42" s="417">
        <v>1016.45</v>
      </c>
      <c r="D42" s="418">
        <v>1010.2833333333334</v>
      </c>
      <c r="E42" s="418">
        <v>974.16666666666674</v>
      </c>
      <c r="F42" s="418">
        <v>931.88333333333333</v>
      </c>
      <c r="G42" s="418">
        <v>895.76666666666665</v>
      </c>
      <c r="H42" s="418">
        <v>1052.5666666666668</v>
      </c>
      <c r="I42" s="418">
        <v>1088.6833333333334</v>
      </c>
      <c r="J42" s="418">
        <v>1130.9666666666669</v>
      </c>
      <c r="K42" s="417">
        <v>1046.4000000000001</v>
      </c>
      <c r="L42" s="417">
        <v>968</v>
      </c>
      <c r="M42" s="417">
        <v>11.502509999999999</v>
      </c>
    </row>
    <row r="43" spans="1:13">
      <c r="A43" s="245">
        <v>33</v>
      </c>
      <c r="B43" s="419" t="s">
        <v>46</v>
      </c>
      <c r="C43" s="417">
        <v>3747.4</v>
      </c>
      <c r="D43" s="418">
        <v>3755.4333333333338</v>
      </c>
      <c r="E43" s="418">
        <v>3722.0666666666675</v>
      </c>
      <c r="F43" s="418">
        <v>3696.7333333333336</v>
      </c>
      <c r="G43" s="418">
        <v>3663.3666666666672</v>
      </c>
      <c r="H43" s="418">
        <v>3780.7666666666678</v>
      </c>
      <c r="I43" s="418">
        <v>3814.1333333333337</v>
      </c>
      <c r="J43" s="418">
        <v>3839.4666666666681</v>
      </c>
      <c r="K43" s="417">
        <v>3788.8</v>
      </c>
      <c r="L43" s="417">
        <v>3730.1</v>
      </c>
      <c r="M43" s="417">
        <v>4.64757</v>
      </c>
    </row>
    <row r="44" spans="1:13">
      <c r="A44" s="245">
        <v>34</v>
      </c>
      <c r="B44" s="419" t="s">
        <v>47</v>
      </c>
      <c r="C44" s="417">
        <v>229.8</v>
      </c>
      <c r="D44" s="418">
        <v>230.41666666666666</v>
      </c>
      <c r="E44" s="418">
        <v>228.08333333333331</v>
      </c>
      <c r="F44" s="418">
        <v>226.36666666666665</v>
      </c>
      <c r="G44" s="418">
        <v>224.0333333333333</v>
      </c>
      <c r="H44" s="418">
        <v>232.13333333333333</v>
      </c>
      <c r="I44" s="418">
        <v>234.46666666666664</v>
      </c>
      <c r="J44" s="418">
        <v>236.18333333333334</v>
      </c>
      <c r="K44" s="417">
        <v>232.75</v>
      </c>
      <c r="L44" s="417">
        <v>228.7</v>
      </c>
      <c r="M44" s="417">
        <v>32.656280000000002</v>
      </c>
    </row>
    <row r="45" spans="1:13">
      <c r="A45" s="245">
        <v>35</v>
      </c>
      <c r="B45" s="419" t="s">
        <v>870</v>
      </c>
      <c r="C45" s="417">
        <v>368.95</v>
      </c>
      <c r="D45" s="418">
        <v>367.65000000000003</v>
      </c>
      <c r="E45" s="418">
        <v>361.35000000000008</v>
      </c>
      <c r="F45" s="418">
        <v>353.75000000000006</v>
      </c>
      <c r="G45" s="418">
        <v>347.4500000000001</v>
      </c>
      <c r="H45" s="418">
        <v>375.25000000000006</v>
      </c>
      <c r="I45" s="418">
        <v>381.55</v>
      </c>
      <c r="J45" s="418">
        <v>389.15000000000003</v>
      </c>
      <c r="K45" s="417">
        <v>373.95</v>
      </c>
      <c r="L45" s="417">
        <v>360.05</v>
      </c>
      <c r="M45" s="417">
        <v>1.01434</v>
      </c>
    </row>
    <row r="46" spans="1:13">
      <c r="A46" s="245">
        <v>36</v>
      </c>
      <c r="B46" s="419" t="s">
        <v>48</v>
      </c>
      <c r="C46" s="417">
        <v>125.9</v>
      </c>
      <c r="D46" s="418">
        <v>125.88333333333333</v>
      </c>
      <c r="E46" s="418">
        <v>125.11666666666665</v>
      </c>
      <c r="F46" s="418">
        <v>124.33333333333331</v>
      </c>
      <c r="G46" s="418">
        <v>123.56666666666663</v>
      </c>
      <c r="H46" s="418">
        <v>126.66666666666666</v>
      </c>
      <c r="I46" s="418">
        <v>127.43333333333334</v>
      </c>
      <c r="J46" s="418">
        <v>128.21666666666667</v>
      </c>
      <c r="K46" s="417">
        <v>126.65</v>
      </c>
      <c r="L46" s="417">
        <v>125.1</v>
      </c>
      <c r="M46" s="417">
        <v>94.73339</v>
      </c>
    </row>
    <row r="47" spans="1:13">
      <c r="A47" s="245">
        <v>37</v>
      </c>
      <c r="B47" s="419" t="s">
        <v>297</v>
      </c>
      <c r="C47" s="417">
        <v>111.8</v>
      </c>
      <c r="D47" s="418">
        <v>113.16666666666667</v>
      </c>
      <c r="E47" s="418">
        <v>109.78333333333335</v>
      </c>
      <c r="F47" s="418">
        <v>107.76666666666668</v>
      </c>
      <c r="G47" s="418">
        <v>104.38333333333335</v>
      </c>
      <c r="H47" s="418">
        <v>115.18333333333334</v>
      </c>
      <c r="I47" s="418">
        <v>118.56666666666666</v>
      </c>
      <c r="J47" s="418">
        <v>120.58333333333333</v>
      </c>
      <c r="K47" s="417">
        <v>116.55</v>
      </c>
      <c r="L47" s="417">
        <v>111.15</v>
      </c>
      <c r="M47" s="417">
        <v>25.93028</v>
      </c>
    </row>
    <row r="48" spans="1:13">
      <c r="A48" s="245">
        <v>38</v>
      </c>
      <c r="B48" s="419" t="s">
        <v>50</v>
      </c>
      <c r="C48" s="417">
        <v>2999.4</v>
      </c>
      <c r="D48" s="418">
        <v>3011.1</v>
      </c>
      <c r="E48" s="418">
        <v>2979.35</v>
      </c>
      <c r="F48" s="418">
        <v>2959.3</v>
      </c>
      <c r="G48" s="418">
        <v>2927.55</v>
      </c>
      <c r="H48" s="418">
        <v>3031.1499999999996</v>
      </c>
      <c r="I48" s="418">
        <v>3062.8999999999996</v>
      </c>
      <c r="J48" s="418">
        <v>3082.9499999999994</v>
      </c>
      <c r="K48" s="417">
        <v>3042.85</v>
      </c>
      <c r="L48" s="417">
        <v>2991.05</v>
      </c>
      <c r="M48" s="417">
        <v>7.6556600000000001</v>
      </c>
    </row>
    <row r="49" spans="1:13">
      <c r="A49" s="245">
        <v>39</v>
      </c>
      <c r="B49" s="419" t="s">
        <v>298</v>
      </c>
      <c r="C49" s="417">
        <v>165.8</v>
      </c>
      <c r="D49" s="418">
        <v>162.1</v>
      </c>
      <c r="E49" s="418">
        <v>156.69999999999999</v>
      </c>
      <c r="F49" s="418">
        <v>147.6</v>
      </c>
      <c r="G49" s="418">
        <v>142.19999999999999</v>
      </c>
      <c r="H49" s="418">
        <v>171.2</v>
      </c>
      <c r="I49" s="418">
        <v>176.60000000000002</v>
      </c>
      <c r="J49" s="418">
        <v>185.7</v>
      </c>
      <c r="K49" s="417">
        <v>167.5</v>
      </c>
      <c r="L49" s="417">
        <v>153</v>
      </c>
      <c r="M49" s="417">
        <v>82.449650000000005</v>
      </c>
    </row>
    <row r="50" spans="1:13">
      <c r="A50" s="245">
        <v>40</v>
      </c>
      <c r="B50" s="419" t="s">
        <v>299</v>
      </c>
      <c r="C50" s="417">
        <v>3578.75</v>
      </c>
      <c r="D50" s="418">
        <v>3584.5</v>
      </c>
      <c r="E50" s="418">
        <v>3554.25</v>
      </c>
      <c r="F50" s="418">
        <v>3529.75</v>
      </c>
      <c r="G50" s="418">
        <v>3499.5</v>
      </c>
      <c r="H50" s="418">
        <v>3609</v>
      </c>
      <c r="I50" s="418">
        <v>3639.25</v>
      </c>
      <c r="J50" s="418">
        <v>3663.75</v>
      </c>
      <c r="K50" s="417">
        <v>3614.75</v>
      </c>
      <c r="L50" s="417">
        <v>3560</v>
      </c>
      <c r="M50" s="417">
        <v>8.8010000000000005E-2</v>
      </c>
    </row>
    <row r="51" spans="1:13">
      <c r="A51" s="245">
        <v>41</v>
      </c>
      <c r="B51" s="419" t="s">
        <v>300</v>
      </c>
      <c r="C51" s="417">
        <v>2031.6</v>
      </c>
      <c r="D51" s="418">
        <v>2031.1499999999999</v>
      </c>
      <c r="E51" s="418">
        <v>2012.4499999999998</v>
      </c>
      <c r="F51" s="418">
        <v>1993.3</v>
      </c>
      <c r="G51" s="418">
        <v>1974.6</v>
      </c>
      <c r="H51" s="418">
        <v>2050.2999999999997</v>
      </c>
      <c r="I51" s="418">
        <v>2069</v>
      </c>
      <c r="J51" s="418">
        <v>2088.1499999999996</v>
      </c>
      <c r="K51" s="417">
        <v>2049.85</v>
      </c>
      <c r="L51" s="417">
        <v>2012</v>
      </c>
      <c r="M51" s="417">
        <v>1.2037199999999999</v>
      </c>
    </row>
    <row r="52" spans="1:13">
      <c r="A52" s="245">
        <v>42</v>
      </c>
      <c r="B52" s="419" t="s">
        <v>301</v>
      </c>
      <c r="C52" s="417">
        <v>9284.4</v>
      </c>
      <c r="D52" s="418">
        <v>9276.1166666666668</v>
      </c>
      <c r="E52" s="418">
        <v>9248.3333333333339</v>
      </c>
      <c r="F52" s="418">
        <v>9212.2666666666664</v>
      </c>
      <c r="G52" s="418">
        <v>9184.4833333333336</v>
      </c>
      <c r="H52" s="418">
        <v>9312.1833333333343</v>
      </c>
      <c r="I52" s="418">
        <v>9339.9666666666672</v>
      </c>
      <c r="J52" s="418">
        <v>9376.0333333333347</v>
      </c>
      <c r="K52" s="417">
        <v>9303.9</v>
      </c>
      <c r="L52" s="417">
        <v>9240.0499999999993</v>
      </c>
      <c r="M52" s="417">
        <v>0.17707999999999999</v>
      </c>
    </row>
    <row r="53" spans="1:13">
      <c r="A53" s="245">
        <v>43</v>
      </c>
      <c r="B53" s="419" t="s">
        <v>52</v>
      </c>
      <c r="C53" s="417">
        <v>940.7</v>
      </c>
      <c r="D53" s="418">
        <v>945.33333333333337</v>
      </c>
      <c r="E53" s="418">
        <v>934.66666666666674</v>
      </c>
      <c r="F53" s="418">
        <v>928.63333333333333</v>
      </c>
      <c r="G53" s="418">
        <v>917.9666666666667</v>
      </c>
      <c r="H53" s="418">
        <v>951.36666666666679</v>
      </c>
      <c r="I53" s="418">
        <v>962.03333333333353</v>
      </c>
      <c r="J53" s="418">
        <v>968.06666666666683</v>
      </c>
      <c r="K53" s="417">
        <v>956</v>
      </c>
      <c r="L53" s="417">
        <v>939.3</v>
      </c>
      <c r="M53" s="417">
        <v>13.125019999999999</v>
      </c>
    </row>
    <row r="54" spans="1:13">
      <c r="A54" s="245">
        <v>44</v>
      </c>
      <c r="B54" s="419" t="s">
        <v>302</v>
      </c>
      <c r="C54" s="417">
        <v>642.6</v>
      </c>
      <c r="D54" s="418">
        <v>646.4</v>
      </c>
      <c r="E54" s="418">
        <v>634.19999999999993</v>
      </c>
      <c r="F54" s="418">
        <v>625.79999999999995</v>
      </c>
      <c r="G54" s="418">
        <v>613.59999999999991</v>
      </c>
      <c r="H54" s="418">
        <v>654.79999999999995</v>
      </c>
      <c r="I54" s="418">
        <v>667</v>
      </c>
      <c r="J54" s="418">
        <v>675.4</v>
      </c>
      <c r="K54" s="417">
        <v>658.6</v>
      </c>
      <c r="L54" s="417">
        <v>638</v>
      </c>
      <c r="M54" s="417">
        <v>10.874029999999999</v>
      </c>
    </row>
    <row r="55" spans="1:13">
      <c r="A55" s="245">
        <v>45</v>
      </c>
      <c r="B55" s="419" t="s">
        <v>227</v>
      </c>
      <c r="C55" s="417">
        <v>3349.05</v>
      </c>
      <c r="D55" s="418">
        <v>3345.75</v>
      </c>
      <c r="E55" s="418">
        <v>3313.5</v>
      </c>
      <c r="F55" s="418">
        <v>3277.95</v>
      </c>
      <c r="G55" s="418">
        <v>3245.7</v>
      </c>
      <c r="H55" s="418">
        <v>3381.3</v>
      </c>
      <c r="I55" s="418">
        <v>3413.55</v>
      </c>
      <c r="J55" s="418">
        <v>3449.1000000000004</v>
      </c>
      <c r="K55" s="417">
        <v>3378</v>
      </c>
      <c r="L55" s="417">
        <v>3310.2</v>
      </c>
      <c r="M55" s="417">
        <v>6.3919699999999997</v>
      </c>
    </row>
    <row r="56" spans="1:13">
      <c r="A56" s="245">
        <v>46</v>
      </c>
      <c r="B56" s="419" t="s">
        <v>54</v>
      </c>
      <c r="C56" s="417">
        <v>753.6</v>
      </c>
      <c r="D56" s="418">
        <v>753.23333333333323</v>
      </c>
      <c r="E56" s="418">
        <v>748.66666666666652</v>
      </c>
      <c r="F56" s="418">
        <v>743.73333333333323</v>
      </c>
      <c r="G56" s="418">
        <v>739.16666666666652</v>
      </c>
      <c r="H56" s="418">
        <v>758.16666666666652</v>
      </c>
      <c r="I56" s="418">
        <v>762.73333333333335</v>
      </c>
      <c r="J56" s="418">
        <v>767.66666666666652</v>
      </c>
      <c r="K56" s="417">
        <v>757.8</v>
      </c>
      <c r="L56" s="417">
        <v>748.3</v>
      </c>
      <c r="M56" s="417">
        <v>44.754660000000001</v>
      </c>
    </row>
    <row r="57" spans="1:13">
      <c r="A57" s="245">
        <v>47</v>
      </c>
      <c r="B57" s="419" t="s">
        <v>303</v>
      </c>
      <c r="C57" s="417">
        <v>2622.05</v>
      </c>
      <c r="D57" s="418">
        <v>2619.5166666666669</v>
      </c>
      <c r="E57" s="418">
        <v>2602.5333333333338</v>
      </c>
      <c r="F57" s="418">
        <v>2583.0166666666669</v>
      </c>
      <c r="G57" s="418">
        <v>2566.0333333333338</v>
      </c>
      <c r="H57" s="418">
        <v>2639.0333333333338</v>
      </c>
      <c r="I57" s="418">
        <v>2656.0166666666664</v>
      </c>
      <c r="J57" s="418">
        <v>2675.5333333333338</v>
      </c>
      <c r="K57" s="417">
        <v>2636.5</v>
      </c>
      <c r="L57" s="417">
        <v>2600</v>
      </c>
      <c r="M57" s="417">
        <v>0.19719999999999999</v>
      </c>
    </row>
    <row r="58" spans="1:13">
      <c r="A58" s="245">
        <v>48</v>
      </c>
      <c r="B58" s="419" t="s">
        <v>304</v>
      </c>
      <c r="C58" s="417">
        <v>1303.05</v>
      </c>
      <c r="D58" s="418">
        <v>1307.6833333333334</v>
      </c>
      <c r="E58" s="418">
        <v>1295.3666666666668</v>
      </c>
      <c r="F58" s="418">
        <v>1287.6833333333334</v>
      </c>
      <c r="G58" s="418">
        <v>1275.3666666666668</v>
      </c>
      <c r="H58" s="418">
        <v>1315.3666666666668</v>
      </c>
      <c r="I58" s="418">
        <v>1327.6833333333334</v>
      </c>
      <c r="J58" s="418">
        <v>1335.3666666666668</v>
      </c>
      <c r="K58" s="417">
        <v>1320</v>
      </c>
      <c r="L58" s="417">
        <v>1300</v>
      </c>
      <c r="M58" s="417">
        <v>1.4115800000000001</v>
      </c>
    </row>
    <row r="59" spans="1:13">
      <c r="A59" s="245">
        <v>49</v>
      </c>
      <c r="B59" s="419" t="s">
        <v>305</v>
      </c>
      <c r="C59" s="417">
        <v>996.25</v>
      </c>
      <c r="D59" s="418">
        <v>994.4</v>
      </c>
      <c r="E59" s="418">
        <v>976</v>
      </c>
      <c r="F59" s="418">
        <v>955.75</v>
      </c>
      <c r="G59" s="418">
        <v>937.35</v>
      </c>
      <c r="H59" s="418">
        <v>1014.65</v>
      </c>
      <c r="I59" s="418">
        <v>1033.0499999999997</v>
      </c>
      <c r="J59" s="418">
        <v>1053.3</v>
      </c>
      <c r="K59" s="417">
        <v>1012.8</v>
      </c>
      <c r="L59" s="417">
        <v>974.15</v>
      </c>
      <c r="M59" s="417">
        <v>17.654949999999999</v>
      </c>
    </row>
    <row r="60" spans="1:13" ht="12" customHeight="1">
      <c r="A60" s="245">
        <v>50</v>
      </c>
      <c r="B60" s="419" t="s">
        <v>55</v>
      </c>
      <c r="C60" s="417">
        <v>3956.15</v>
      </c>
      <c r="D60" s="418">
        <v>3977.6833333333329</v>
      </c>
      <c r="E60" s="418">
        <v>3925.3666666666659</v>
      </c>
      <c r="F60" s="418">
        <v>3894.583333333333</v>
      </c>
      <c r="G60" s="418">
        <v>3842.266666666666</v>
      </c>
      <c r="H60" s="418">
        <v>4008.4666666666658</v>
      </c>
      <c r="I60" s="418">
        <v>4060.7833333333324</v>
      </c>
      <c r="J60" s="418">
        <v>4091.5666666666657</v>
      </c>
      <c r="K60" s="417">
        <v>4030</v>
      </c>
      <c r="L60" s="417">
        <v>3946.9</v>
      </c>
      <c r="M60" s="417">
        <v>5.1287000000000003</v>
      </c>
    </row>
    <row r="61" spans="1:13">
      <c r="A61" s="245">
        <v>51</v>
      </c>
      <c r="B61" s="419" t="s">
        <v>306</v>
      </c>
      <c r="C61" s="417">
        <v>293.14999999999998</v>
      </c>
      <c r="D61" s="418">
        <v>296.26666666666665</v>
      </c>
      <c r="E61" s="418">
        <v>287.5333333333333</v>
      </c>
      <c r="F61" s="418">
        <v>281.91666666666663</v>
      </c>
      <c r="G61" s="418">
        <v>273.18333333333328</v>
      </c>
      <c r="H61" s="418">
        <v>301.88333333333333</v>
      </c>
      <c r="I61" s="418">
        <v>310.61666666666667</v>
      </c>
      <c r="J61" s="418">
        <v>316.23333333333335</v>
      </c>
      <c r="K61" s="417">
        <v>305</v>
      </c>
      <c r="L61" s="417">
        <v>290.64999999999998</v>
      </c>
      <c r="M61" s="417">
        <v>12.66728</v>
      </c>
    </row>
    <row r="62" spans="1:13">
      <c r="A62" s="245">
        <v>52</v>
      </c>
      <c r="B62" s="419" t="s">
        <v>307</v>
      </c>
      <c r="C62" s="417">
        <v>1026</v>
      </c>
      <c r="D62" s="418">
        <v>1032.1000000000001</v>
      </c>
      <c r="E62" s="418">
        <v>1015.9000000000003</v>
      </c>
      <c r="F62" s="418">
        <v>1005.8000000000002</v>
      </c>
      <c r="G62" s="418">
        <v>989.60000000000036</v>
      </c>
      <c r="H62" s="418">
        <v>1042.2000000000003</v>
      </c>
      <c r="I62" s="418">
        <v>1058.4000000000001</v>
      </c>
      <c r="J62" s="418">
        <v>1068.5000000000002</v>
      </c>
      <c r="K62" s="417">
        <v>1048.3</v>
      </c>
      <c r="L62" s="417">
        <v>1022</v>
      </c>
      <c r="M62" s="417">
        <v>0.53874999999999995</v>
      </c>
    </row>
    <row r="63" spans="1:13">
      <c r="A63" s="245">
        <v>53</v>
      </c>
      <c r="B63" s="419" t="s">
        <v>58</v>
      </c>
      <c r="C63" s="417">
        <v>6149.55</v>
      </c>
      <c r="D63" s="418">
        <v>6150.6833333333343</v>
      </c>
      <c r="E63" s="418">
        <v>6102.466666666669</v>
      </c>
      <c r="F63" s="418">
        <v>6055.383333333335</v>
      </c>
      <c r="G63" s="418">
        <v>6007.1666666666697</v>
      </c>
      <c r="H63" s="418">
        <v>6197.7666666666682</v>
      </c>
      <c r="I63" s="418">
        <v>6245.9833333333336</v>
      </c>
      <c r="J63" s="418">
        <v>6293.0666666666675</v>
      </c>
      <c r="K63" s="417">
        <v>6198.9</v>
      </c>
      <c r="L63" s="417">
        <v>6103.6</v>
      </c>
      <c r="M63" s="417">
        <v>9.7873999999999999</v>
      </c>
    </row>
    <row r="64" spans="1:13">
      <c r="A64" s="245">
        <v>54</v>
      </c>
      <c r="B64" s="419" t="s">
        <v>57</v>
      </c>
      <c r="C64" s="417">
        <v>12908.9</v>
      </c>
      <c r="D64" s="418">
        <v>12864.416666666666</v>
      </c>
      <c r="E64" s="418">
        <v>12783.433333333332</v>
      </c>
      <c r="F64" s="418">
        <v>12657.966666666667</v>
      </c>
      <c r="G64" s="418">
        <v>12576.983333333334</v>
      </c>
      <c r="H64" s="418">
        <v>12989.883333333331</v>
      </c>
      <c r="I64" s="418">
        <v>13070.866666666665</v>
      </c>
      <c r="J64" s="418">
        <v>13196.33333333333</v>
      </c>
      <c r="K64" s="417">
        <v>12945.4</v>
      </c>
      <c r="L64" s="417">
        <v>12738.95</v>
      </c>
      <c r="M64" s="417">
        <v>4.0915800000000004</v>
      </c>
    </row>
    <row r="65" spans="1:13">
      <c r="A65" s="245">
        <v>55</v>
      </c>
      <c r="B65" s="419" t="s">
        <v>228</v>
      </c>
      <c r="C65" s="417">
        <v>3830.35</v>
      </c>
      <c r="D65" s="418">
        <v>3822.2166666666672</v>
      </c>
      <c r="E65" s="418">
        <v>3774.4333333333343</v>
      </c>
      <c r="F65" s="418">
        <v>3718.5166666666673</v>
      </c>
      <c r="G65" s="418">
        <v>3670.7333333333345</v>
      </c>
      <c r="H65" s="418">
        <v>3878.1333333333341</v>
      </c>
      <c r="I65" s="418">
        <v>3925.916666666667</v>
      </c>
      <c r="J65" s="418">
        <v>3981.8333333333339</v>
      </c>
      <c r="K65" s="417">
        <v>3870</v>
      </c>
      <c r="L65" s="417">
        <v>3766.3</v>
      </c>
      <c r="M65" s="417">
        <v>0.40082000000000001</v>
      </c>
    </row>
    <row r="66" spans="1:13">
      <c r="A66" s="245">
        <v>56</v>
      </c>
      <c r="B66" s="419" t="s">
        <v>871</v>
      </c>
      <c r="C66" s="417">
        <v>2904.8</v>
      </c>
      <c r="D66" s="418">
        <v>2888.2666666666664</v>
      </c>
      <c r="E66" s="418">
        <v>2806.5333333333328</v>
      </c>
      <c r="F66" s="418">
        <v>2708.2666666666664</v>
      </c>
      <c r="G66" s="418">
        <v>2626.5333333333328</v>
      </c>
      <c r="H66" s="418">
        <v>2986.5333333333328</v>
      </c>
      <c r="I66" s="418">
        <v>3068.2666666666664</v>
      </c>
      <c r="J66" s="418">
        <v>3166.5333333333328</v>
      </c>
      <c r="K66" s="417">
        <v>2970</v>
      </c>
      <c r="L66" s="417">
        <v>2790</v>
      </c>
      <c r="M66" s="417">
        <v>1.61785</v>
      </c>
    </row>
    <row r="67" spans="1:13">
      <c r="A67" s="245">
        <v>57</v>
      </c>
      <c r="B67" s="419" t="s">
        <v>59</v>
      </c>
      <c r="C67" s="417">
        <v>2308.9</v>
      </c>
      <c r="D67" s="418">
        <v>2305.8000000000002</v>
      </c>
      <c r="E67" s="418">
        <v>2287.6500000000005</v>
      </c>
      <c r="F67" s="418">
        <v>2266.4000000000005</v>
      </c>
      <c r="G67" s="418">
        <v>2248.2500000000009</v>
      </c>
      <c r="H67" s="418">
        <v>2327.0500000000002</v>
      </c>
      <c r="I67" s="418">
        <v>2345.1999999999998</v>
      </c>
      <c r="J67" s="418">
        <v>2366.4499999999998</v>
      </c>
      <c r="K67" s="417">
        <v>2323.9499999999998</v>
      </c>
      <c r="L67" s="417">
        <v>2284.5500000000002</v>
      </c>
      <c r="M67" s="417">
        <v>1.5689500000000001</v>
      </c>
    </row>
    <row r="68" spans="1:13">
      <c r="A68" s="245">
        <v>58</v>
      </c>
      <c r="B68" s="419" t="s">
        <v>308</v>
      </c>
      <c r="C68" s="417">
        <v>138</v>
      </c>
      <c r="D68" s="418">
        <v>138.41666666666666</v>
      </c>
      <c r="E68" s="418">
        <v>137.08333333333331</v>
      </c>
      <c r="F68" s="418">
        <v>136.16666666666666</v>
      </c>
      <c r="G68" s="418">
        <v>134.83333333333331</v>
      </c>
      <c r="H68" s="418">
        <v>139.33333333333331</v>
      </c>
      <c r="I68" s="418">
        <v>140.66666666666663</v>
      </c>
      <c r="J68" s="418">
        <v>141.58333333333331</v>
      </c>
      <c r="K68" s="417">
        <v>139.75</v>
      </c>
      <c r="L68" s="417">
        <v>137.5</v>
      </c>
      <c r="M68" s="417">
        <v>2.5395400000000001</v>
      </c>
    </row>
    <row r="69" spans="1:13">
      <c r="A69" s="245">
        <v>59</v>
      </c>
      <c r="B69" s="419" t="s">
        <v>309</v>
      </c>
      <c r="C69" s="417">
        <v>344.6</v>
      </c>
      <c r="D69" s="418">
        <v>345.7166666666667</v>
      </c>
      <c r="E69" s="418">
        <v>340.88333333333338</v>
      </c>
      <c r="F69" s="418">
        <v>337.16666666666669</v>
      </c>
      <c r="G69" s="418">
        <v>332.33333333333337</v>
      </c>
      <c r="H69" s="418">
        <v>349.43333333333339</v>
      </c>
      <c r="I69" s="418">
        <v>354.26666666666665</v>
      </c>
      <c r="J69" s="418">
        <v>357.98333333333341</v>
      </c>
      <c r="K69" s="417">
        <v>350.55</v>
      </c>
      <c r="L69" s="417">
        <v>342</v>
      </c>
      <c r="M69" s="417">
        <v>7.9924400000000002</v>
      </c>
    </row>
    <row r="70" spans="1:13">
      <c r="A70" s="245">
        <v>60</v>
      </c>
      <c r="B70" s="419" t="s">
        <v>229</v>
      </c>
      <c r="C70" s="417">
        <v>315.64999999999998</v>
      </c>
      <c r="D70" s="418">
        <v>317.33333333333331</v>
      </c>
      <c r="E70" s="418">
        <v>311.91666666666663</v>
      </c>
      <c r="F70" s="418">
        <v>308.18333333333334</v>
      </c>
      <c r="G70" s="418">
        <v>302.76666666666665</v>
      </c>
      <c r="H70" s="418">
        <v>321.06666666666661</v>
      </c>
      <c r="I70" s="418">
        <v>326.48333333333323</v>
      </c>
      <c r="J70" s="418">
        <v>330.21666666666658</v>
      </c>
      <c r="K70" s="417">
        <v>322.75</v>
      </c>
      <c r="L70" s="417">
        <v>313.60000000000002</v>
      </c>
      <c r="M70" s="417">
        <v>33.493319999999997</v>
      </c>
    </row>
    <row r="71" spans="1:13">
      <c r="A71" s="245">
        <v>61</v>
      </c>
      <c r="B71" s="419" t="s">
        <v>60</v>
      </c>
      <c r="C71" s="417">
        <v>83.3</v>
      </c>
      <c r="D71" s="418">
        <v>83.649999999999991</v>
      </c>
      <c r="E71" s="418">
        <v>82.649999999999977</v>
      </c>
      <c r="F71" s="418">
        <v>81.999999999999986</v>
      </c>
      <c r="G71" s="418">
        <v>80.999999999999972</v>
      </c>
      <c r="H71" s="418">
        <v>84.299999999999983</v>
      </c>
      <c r="I71" s="418">
        <v>85.300000000000011</v>
      </c>
      <c r="J71" s="418">
        <v>85.949999999999989</v>
      </c>
      <c r="K71" s="417">
        <v>84.65</v>
      </c>
      <c r="L71" s="417">
        <v>83</v>
      </c>
      <c r="M71" s="417">
        <v>242.24250000000001</v>
      </c>
    </row>
    <row r="72" spans="1:13">
      <c r="A72" s="245">
        <v>62</v>
      </c>
      <c r="B72" s="419" t="s">
        <v>61</v>
      </c>
      <c r="C72" s="417">
        <v>75.55</v>
      </c>
      <c r="D72" s="418">
        <v>75.766666666666666</v>
      </c>
      <c r="E72" s="418">
        <v>75.133333333333326</v>
      </c>
      <c r="F72" s="418">
        <v>74.716666666666654</v>
      </c>
      <c r="G72" s="418">
        <v>74.083333333333314</v>
      </c>
      <c r="H72" s="418">
        <v>76.183333333333337</v>
      </c>
      <c r="I72" s="418">
        <v>76.816666666666691</v>
      </c>
      <c r="J72" s="418">
        <v>77.233333333333348</v>
      </c>
      <c r="K72" s="417">
        <v>76.400000000000006</v>
      </c>
      <c r="L72" s="417">
        <v>75.349999999999994</v>
      </c>
      <c r="M72" s="417">
        <v>15.721920000000001</v>
      </c>
    </row>
    <row r="73" spans="1:13">
      <c r="A73" s="245">
        <v>63</v>
      </c>
      <c r="B73" s="419" t="s">
        <v>310</v>
      </c>
      <c r="C73" s="417">
        <v>23.8</v>
      </c>
      <c r="D73" s="418">
        <v>23.966666666666669</v>
      </c>
      <c r="E73" s="418">
        <v>23.383333333333336</v>
      </c>
      <c r="F73" s="418">
        <v>22.966666666666669</v>
      </c>
      <c r="G73" s="418">
        <v>22.383333333333336</v>
      </c>
      <c r="H73" s="418">
        <v>24.383333333333336</v>
      </c>
      <c r="I73" s="418">
        <v>24.966666666666665</v>
      </c>
      <c r="J73" s="418">
        <v>25.383333333333336</v>
      </c>
      <c r="K73" s="417">
        <v>24.55</v>
      </c>
      <c r="L73" s="417">
        <v>23.55</v>
      </c>
      <c r="M73" s="417">
        <v>84.606710000000007</v>
      </c>
    </row>
    <row r="74" spans="1:13">
      <c r="A74" s="245">
        <v>64</v>
      </c>
      <c r="B74" s="419" t="s">
        <v>62</v>
      </c>
      <c r="C74" s="417">
        <v>1567.6</v>
      </c>
      <c r="D74" s="418">
        <v>1570.3</v>
      </c>
      <c r="E74" s="418">
        <v>1557.85</v>
      </c>
      <c r="F74" s="418">
        <v>1548.1</v>
      </c>
      <c r="G74" s="418">
        <v>1535.6499999999999</v>
      </c>
      <c r="H74" s="418">
        <v>1580.05</v>
      </c>
      <c r="I74" s="418">
        <v>1592.5000000000002</v>
      </c>
      <c r="J74" s="418">
        <v>1602.25</v>
      </c>
      <c r="K74" s="417">
        <v>1582.75</v>
      </c>
      <c r="L74" s="417">
        <v>1560.55</v>
      </c>
      <c r="M74" s="417">
        <v>4.22105</v>
      </c>
    </row>
    <row r="75" spans="1:13">
      <c r="A75" s="245">
        <v>65</v>
      </c>
      <c r="B75" s="419" t="s">
        <v>311</v>
      </c>
      <c r="C75" s="417">
        <v>5640.5</v>
      </c>
      <c r="D75" s="418">
        <v>5638.55</v>
      </c>
      <c r="E75" s="418">
        <v>5607.1</v>
      </c>
      <c r="F75" s="418">
        <v>5573.7</v>
      </c>
      <c r="G75" s="418">
        <v>5542.25</v>
      </c>
      <c r="H75" s="418">
        <v>5671.9500000000007</v>
      </c>
      <c r="I75" s="418">
        <v>5703.4</v>
      </c>
      <c r="J75" s="418">
        <v>5736.8000000000011</v>
      </c>
      <c r="K75" s="417">
        <v>5670</v>
      </c>
      <c r="L75" s="417">
        <v>5605.15</v>
      </c>
      <c r="M75" s="417">
        <v>6.6570000000000004E-2</v>
      </c>
    </row>
    <row r="76" spans="1:13" s="13" customFormat="1">
      <c r="A76" s="245">
        <v>66</v>
      </c>
      <c r="B76" s="419" t="s">
        <v>65</v>
      </c>
      <c r="C76" s="417">
        <v>839.65</v>
      </c>
      <c r="D76" s="418">
        <v>843.35</v>
      </c>
      <c r="E76" s="418">
        <v>834.30000000000007</v>
      </c>
      <c r="F76" s="418">
        <v>828.95</v>
      </c>
      <c r="G76" s="418">
        <v>819.90000000000009</v>
      </c>
      <c r="H76" s="418">
        <v>848.7</v>
      </c>
      <c r="I76" s="418">
        <v>857.75</v>
      </c>
      <c r="J76" s="418">
        <v>863.1</v>
      </c>
      <c r="K76" s="417">
        <v>852.4</v>
      </c>
      <c r="L76" s="417">
        <v>838</v>
      </c>
      <c r="M76" s="417">
        <v>5.0696700000000003</v>
      </c>
    </row>
    <row r="77" spans="1:13" s="13" customFormat="1">
      <c r="A77" s="245">
        <v>67</v>
      </c>
      <c r="B77" s="419" t="s">
        <v>312</v>
      </c>
      <c r="C77" s="417">
        <v>383.5</v>
      </c>
      <c r="D77" s="418">
        <v>383.7</v>
      </c>
      <c r="E77" s="418">
        <v>380.15</v>
      </c>
      <c r="F77" s="418">
        <v>376.8</v>
      </c>
      <c r="G77" s="418">
        <v>373.25</v>
      </c>
      <c r="H77" s="418">
        <v>387.04999999999995</v>
      </c>
      <c r="I77" s="418">
        <v>390.6</v>
      </c>
      <c r="J77" s="418">
        <v>393.94999999999993</v>
      </c>
      <c r="K77" s="417">
        <v>387.25</v>
      </c>
      <c r="L77" s="417">
        <v>380.35</v>
      </c>
      <c r="M77" s="417">
        <v>3.9933800000000002</v>
      </c>
    </row>
    <row r="78" spans="1:13" s="13" customFormat="1">
      <c r="A78" s="245">
        <v>68</v>
      </c>
      <c r="B78" s="419" t="s">
        <v>64</v>
      </c>
      <c r="C78" s="417">
        <v>183.85</v>
      </c>
      <c r="D78" s="418">
        <v>183.26666666666665</v>
      </c>
      <c r="E78" s="418">
        <v>181.58333333333331</v>
      </c>
      <c r="F78" s="418">
        <v>179.31666666666666</v>
      </c>
      <c r="G78" s="418">
        <v>177.63333333333333</v>
      </c>
      <c r="H78" s="418">
        <v>185.5333333333333</v>
      </c>
      <c r="I78" s="418">
        <v>187.21666666666664</v>
      </c>
      <c r="J78" s="418">
        <v>189.48333333333329</v>
      </c>
      <c r="K78" s="417">
        <v>184.95</v>
      </c>
      <c r="L78" s="417">
        <v>181</v>
      </c>
      <c r="M78" s="417">
        <v>60.070720000000001</v>
      </c>
    </row>
    <row r="79" spans="1:13" s="13" customFormat="1">
      <c r="A79" s="245">
        <v>69</v>
      </c>
      <c r="B79" s="419" t="s">
        <v>66</v>
      </c>
      <c r="C79" s="417">
        <v>806.25</v>
      </c>
      <c r="D79" s="418">
        <v>809.65</v>
      </c>
      <c r="E79" s="418">
        <v>800.69999999999993</v>
      </c>
      <c r="F79" s="418">
        <v>795.15</v>
      </c>
      <c r="G79" s="418">
        <v>786.19999999999993</v>
      </c>
      <c r="H79" s="418">
        <v>815.19999999999993</v>
      </c>
      <c r="I79" s="418">
        <v>824.15</v>
      </c>
      <c r="J79" s="418">
        <v>829.69999999999993</v>
      </c>
      <c r="K79" s="417">
        <v>818.6</v>
      </c>
      <c r="L79" s="417">
        <v>804.1</v>
      </c>
      <c r="M79" s="417">
        <v>12.40297</v>
      </c>
    </row>
    <row r="80" spans="1:13" s="13" customFormat="1">
      <c r="A80" s="245">
        <v>70</v>
      </c>
      <c r="B80" s="419" t="s">
        <v>69</v>
      </c>
      <c r="C80" s="417">
        <v>66.599999999999994</v>
      </c>
      <c r="D80" s="418">
        <v>66.899999999999991</v>
      </c>
      <c r="E80" s="418">
        <v>65.499999999999986</v>
      </c>
      <c r="F80" s="418">
        <v>64.399999999999991</v>
      </c>
      <c r="G80" s="418">
        <v>62.999999999999986</v>
      </c>
      <c r="H80" s="418">
        <v>67.999999999999986</v>
      </c>
      <c r="I80" s="418">
        <v>69.399999999999991</v>
      </c>
      <c r="J80" s="418">
        <v>70.499999999999986</v>
      </c>
      <c r="K80" s="417">
        <v>68.3</v>
      </c>
      <c r="L80" s="417">
        <v>65.8</v>
      </c>
      <c r="M80" s="417">
        <v>395.92408</v>
      </c>
    </row>
    <row r="81" spans="1:13" s="13" customFormat="1">
      <c r="A81" s="245">
        <v>71</v>
      </c>
      <c r="B81" s="419" t="s">
        <v>73</v>
      </c>
      <c r="C81" s="417">
        <v>451</v>
      </c>
      <c r="D81" s="418">
        <v>453.45</v>
      </c>
      <c r="E81" s="418">
        <v>447.59999999999997</v>
      </c>
      <c r="F81" s="418">
        <v>444.2</v>
      </c>
      <c r="G81" s="418">
        <v>438.34999999999997</v>
      </c>
      <c r="H81" s="418">
        <v>456.84999999999997</v>
      </c>
      <c r="I81" s="418">
        <v>462.7</v>
      </c>
      <c r="J81" s="418">
        <v>466.09999999999997</v>
      </c>
      <c r="K81" s="417">
        <v>459.3</v>
      </c>
      <c r="L81" s="417">
        <v>450.05</v>
      </c>
      <c r="M81" s="417">
        <v>36.96855</v>
      </c>
    </row>
    <row r="82" spans="1:13" s="13" customFormat="1">
      <c r="A82" s="245">
        <v>72</v>
      </c>
      <c r="B82" s="419" t="s">
        <v>721</v>
      </c>
      <c r="C82" s="417">
        <v>13865.6</v>
      </c>
      <c r="D82" s="418">
        <v>13940.200000000003</v>
      </c>
      <c r="E82" s="418">
        <v>13700.350000000006</v>
      </c>
      <c r="F82" s="418">
        <v>13535.100000000004</v>
      </c>
      <c r="G82" s="418">
        <v>13295.250000000007</v>
      </c>
      <c r="H82" s="418">
        <v>14105.450000000004</v>
      </c>
      <c r="I82" s="418">
        <v>14345.3</v>
      </c>
      <c r="J82" s="418">
        <v>14510.550000000003</v>
      </c>
      <c r="K82" s="417">
        <v>14180.05</v>
      </c>
      <c r="L82" s="417">
        <v>13774.95</v>
      </c>
      <c r="M82" s="417">
        <v>4.0910000000000002E-2</v>
      </c>
    </row>
    <row r="83" spans="1:13" s="13" customFormat="1">
      <c r="A83" s="245">
        <v>73</v>
      </c>
      <c r="B83" s="419" t="s">
        <v>68</v>
      </c>
      <c r="C83" s="417">
        <v>529.65</v>
      </c>
      <c r="D83" s="418">
        <v>532.41666666666663</v>
      </c>
      <c r="E83" s="418">
        <v>525.88333333333321</v>
      </c>
      <c r="F83" s="418">
        <v>522.11666666666656</v>
      </c>
      <c r="G83" s="418">
        <v>515.58333333333314</v>
      </c>
      <c r="H83" s="418">
        <v>536.18333333333328</v>
      </c>
      <c r="I83" s="418">
        <v>542.71666666666681</v>
      </c>
      <c r="J83" s="418">
        <v>546.48333333333335</v>
      </c>
      <c r="K83" s="417">
        <v>538.95000000000005</v>
      </c>
      <c r="L83" s="417">
        <v>528.65</v>
      </c>
      <c r="M83" s="417">
        <v>87.68168</v>
      </c>
    </row>
    <row r="84" spans="1:13" s="13" customFormat="1">
      <c r="A84" s="245">
        <v>74</v>
      </c>
      <c r="B84" s="419" t="s">
        <v>70</v>
      </c>
      <c r="C84" s="417">
        <v>387.35</v>
      </c>
      <c r="D84" s="418">
        <v>388.01666666666665</v>
      </c>
      <c r="E84" s="418">
        <v>385.33333333333331</v>
      </c>
      <c r="F84" s="418">
        <v>383.31666666666666</v>
      </c>
      <c r="G84" s="418">
        <v>380.63333333333333</v>
      </c>
      <c r="H84" s="418">
        <v>390.0333333333333</v>
      </c>
      <c r="I84" s="418">
        <v>392.7166666666667</v>
      </c>
      <c r="J84" s="418">
        <v>394.73333333333329</v>
      </c>
      <c r="K84" s="417">
        <v>390.7</v>
      </c>
      <c r="L84" s="417">
        <v>386</v>
      </c>
      <c r="M84" s="417">
        <v>13.4511</v>
      </c>
    </row>
    <row r="85" spans="1:13" s="13" customFormat="1">
      <c r="A85" s="245">
        <v>75</v>
      </c>
      <c r="B85" s="419" t="s">
        <v>313</v>
      </c>
      <c r="C85" s="417">
        <v>1299.6500000000001</v>
      </c>
      <c r="D85" s="418">
        <v>1290.45</v>
      </c>
      <c r="E85" s="418">
        <v>1269.9000000000001</v>
      </c>
      <c r="F85" s="418">
        <v>1240.1500000000001</v>
      </c>
      <c r="G85" s="418">
        <v>1219.6000000000001</v>
      </c>
      <c r="H85" s="418">
        <v>1320.2</v>
      </c>
      <c r="I85" s="418">
        <v>1340.7499999999998</v>
      </c>
      <c r="J85" s="418">
        <v>1370.5</v>
      </c>
      <c r="K85" s="417">
        <v>1311</v>
      </c>
      <c r="L85" s="417">
        <v>1260.7</v>
      </c>
      <c r="M85" s="417">
        <v>2.9396499999999999</v>
      </c>
    </row>
    <row r="86" spans="1:13" s="13" customFormat="1">
      <c r="A86" s="245">
        <v>76</v>
      </c>
      <c r="B86" s="419" t="s">
        <v>314</v>
      </c>
      <c r="C86" s="417">
        <v>388.15</v>
      </c>
      <c r="D86" s="418">
        <v>387.98333333333329</v>
      </c>
      <c r="E86" s="418">
        <v>384.51666666666659</v>
      </c>
      <c r="F86" s="418">
        <v>380.88333333333333</v>
      </c>
      <c r="G86" s="418">
        <v>377.41666666666663</v>
      </c>
      <c r="H86" s="418">
        <v>391.61666666666656</v>
      </c>
      <c r="I86" s="418">
        <v>395.08333333333326</v>
      </c>
      <c r="J86" s="418">
        <v>398.71666666666653</v>
      </c>
      <c r="K86" s="417">
        <v>391.45</v>
      </c>
      <c r="L86" s="417">
        <v>384.35</v>
      </c>
      <c r="M86" s="417">
        <v>8.5604200000000006</v>
      </c>
    </row>
    <row r="87" spans="1:13" s="13" customFormat="1">
      <c r="A87" s="245">
        <v>77</v>
      </c>
      <c r="B87" s="419" t="s">
        <v>315</v>
      </c>
      <c r="C87" s="417">
        <v>115.1</v>
      </c>
      <c r="D87" s="418">
        <v>114.85000000000001</v>
      </c>
      <c r="E87" s="418">
        <v>112.80000000000001</v>
      </c>
      <c r="F87" s="418">
        <v>110.5</v>
      </c>
      <c r="G87" s="418">
        <v>108.45</v>
      </c>
      <c r="H87" s="418">
        <v>117.15000000000002</v>
      </c>
      <c r="I87" s="418">
        <v>119.2</v>
      </c>
      <c r="J87" s="418">
        <v>121.50000000000003</v>
      </c>
      <c r="K87" s="417">
        <v>116.9</v>
      </c>
      <c r="L87" s="417">
        <v>112.55</v>
      </c>
      <c r="M87" s="417">
        <v>7.5830599999999997</v>
      </c>
    </row>
    <row r="88" spans="1:13" s="13" customFormat="1">
      <c r="A88" s="245">
        <v>78</v>
      </c>
      <c r="B88" s="419" t="s">
        <v>316</v>
      </c>
      <c r="C88" s="417">
        <v>5810.85</v>
      </c>
      <c r="D88" s="418">
        <v>5845.8</v>
      </c>
      <c r="E88" s="418">
        <v>5751.6</v>
      </c>
      <c r="F88" s="418">
        <v>5692.35</v>
      </c>
      <c r="G88" s="418">
        <v>5598.1500000000005</v>
      </c>
      <c r="H88" s="418">
        <v>5905.05</v>
      </c>
      <c r="I88" s="418">
        <v>5999.2499999999991</v>
      </c>
      <c r="J88" s="418">
        <v>6058.5</v>
      </c>
      <c r="K88" s="417">
        <v>5940</v>
      </c>
      <c r="L88" s="417">
        <v>5786.55</v>
      </c>
      <c r="M88" s="417">
        <v>0.21915000000000001</v>
      </c>
    </row>
    <row r="89" spans="1:13" s="13" customFormat="1">
      <c r="A89" s="245">
        <v>79</v>
      </c>
      <c r="B89" s="419" t="s">
        <v>317</v>
      </c>
      <c r="C89" s="417">
        <v>860.75</v>
      </c>
      <c r="D89" s="418">
        <v>860.61666666666667</v>
      </c>
      <c r="E89" s="418">
        <v>850.23333333333335</v>
      </c>
      <c r="F89" s="418">
        <v>839.7166666666667</v>
      </c>
      <c r="G89" s="418">
        <v>829.33333333333337</v>
      </c>
      <c r="H89" s="418">
        <v>871.13333333333333</v>
      </c>
      <c r="I89" s="418">
        <v>881.51666666666677</v>
      </c>
      <c r="J89" s="418">
        <v>892.0333333333333</v>
      </c>
      <c r="K89" s="417">
        <v>871</v>
      </c>
      <c r="L89" s="417">
        <v>850.1</v>
      </c>
      <c r="M89" s="417">
        <v>0.79671999999999998</v>
      </c>
    </row>
    <row r="90" spans="1:13" s="13" customFormat="1">
      <c r="A90" s="245">
        <v>80</v>
      </c>
      <c r="B90" s="419" t="s">
        <v>230</v>
      </c>
      <c r="C90" s="417">
        <v>1322.6</v>
      </c>
      <c r="D90" s="418">
        <v>1315.5333333333333</v>
      </c>
      <c r="E90" s="418">
        <v>1292.0666666666666</v>
      </c>
      <c r="F90" s="418">
        <v>1261.5333333333333</v>
      </c>
      <c r="G90" s="418">
        <v>1238.0666666666666</v>
      </c>
      <c r="H90" s="418">
        <v>1346.0666666666666</v>
      </c>
      <c r="I90" s="418">
        <v>1369.5333333333333</v>
      </c>
      <c r="J90" s="418">
        <v>1400.0666666666666</v>
      </c>
      <c r="K90" s="417">
        <v>1339</v>
      </c>
      <c r="L90" s="417">
        <v>1285</v>
      </c>
      <c r="M90" s="417">
        <v>1.8063400000000001</v>
      </c>
    </row>
    <row r="91" spans="1:13" s="13" customFormat="1">
      <c r="A91" s="245">
        <v>81</v>
      </c>
      <c r="B91" s="419" t="s">
        <v>71</v>
      </c>
      <c r="C91" s="417">
        <v>15219.75</v>
      </c>
      <c r="D91" s="418">
        <v>15298.9</v>
      </c>
      <c r="E91" s="418">
        <v>15100.849999999999</v>
      </c>
      <c r="F91" s="418">
        <v>14981.949999999999</v>
      </c>
      <c r="G91" s="418">
        <v>14783.899999999998</v>
      </c>
      <c r="H91" s="418">
        <v>15417.8</v>
      </c>
      <c r="I91" s="418">
        <v>15615.849999999999</v>
      </c>
      <c r="J91" s="418">
        <v>15734.75</v>
      </c>
      <c r="K91" s="417">
        <v>15496.95</v>
      </c>
      <c r="L91" s="417">
        <v>15180</v>
      </c>
      <c r="M91" s="417">
        <v>0.34443000000000001</v>
      </c>
    </row>
    <row r="92" spans="1:13" s="13" customFormat="1">
      <c r="A92" s="245">
        <v>82</v>
      </c>
      <c r="B92" s="419" t="s">
        <v>318</v>
      </c>
      <c r="C92" s="417">
        <v>323.35000000000002</v>
      </c>
      <c r="D92" s="418">
        <v>324.75</v>
      </c>
      <c r="E92" s="418">
        <v>318.60000000000002</v>
      </c>
      <c r="F92" s="418">
        <v>313.85000000000002</v>
      </c>
      <c r="G92" s="418">
        <v>307.70000000000005</v>
      </c>
      <c r="H92" s="418">
        <v>329.5</v>
      </c>
      <c r="I92" s="418">
        <v>335.65</v>
      </c>
      <c r="J92" s="418">
        <v>340.4</v>
      </c>
      <c r="K92" s="417">
        <v>330.9</v>
      </c>
      <c r="L92" s="417">
        <v>320</v>
      </c>
      <c r="M92" s="417">
        <v>13.946910000000001</v>
      </c>
    </row>
    <row r="93" spans="1:13" s="13" customFormat="1">
      <c r="A93" s="245">
        <v>83</v>
      </c>
      <c r="B93" s="419" t="s">
        <v>74</v>
      </c>
      <c r="C93" s="417">
        <v>3470.4</v>
      </c>
      <c r="D93" s="418">
        <v>3478.1666666666665</v>
      </c>
      <c r="E93" s="418">
        <v>3456.333333333333</v>
      </c>
      <c r="F93" s="418">
        <v>3442.2666666666664</v>
      </c>
      <c r="G93" s="418">
        <v>3420.4333333333329</v>
      </c>
      <c r="H93" s="418">
        <v>3492.2333333333331</v>
      </c>
      <c r="I93" s="418">
        <v>3514.0666666666662</v>
      </c>
      <c r="J93" s="418">
        <v>3528.1333333333332</v>
      </c>
      <c r="K93" s="417">
        <v>3500</v>
      </c>
      <c r="L93" s="417">
        <v>3464.1</v>
      </c>
      <c r="M93" s="417">
        <v>1.46119</v>
      </c>
    </row>
    <row r="94" spans="1:13" s="13" customFormat="1">
      <c r="A94" s="245">
        <v>84</v>
      </c>
      <c r="B94" s="419" t="s">
        <v>872</v>
      </c>
      <c r="C94" s="417">
        <v>174.1</v>
      </c>
      <c r="D94" s="418">
        <v>174.94999999999996</v>
      </c>
      <c r="E94" s="418">
        <v>171.34999999999991</v>
      </c>
      <c r="F94" s="418">
        <v>168.59999999999994</v>
      </c>
      <c r="G94" s="418">
        <v>164.99999999999989</v>
      </c>
      <c r="H94" s="418">
        <v>177.69999999999993</v>
      </c>
      <c r="I94" s="418">
        <v>181.3</v>
      </c>
      <c r="J94" s="418">
        <v>184.04999999999995</v>
      </c>
      <c r="K94" s="417">
        <v>178.55</v>
      </c>
      <c r="L94" s="417">
        <v>172.2</v>
      </c>
      <c r="M94" s="417">
        <v>43.235880000000002</v>
      </c>
    </row>
    <row r="95" spans="1:13" s="13" customFormat="1">
      <c r="A95" s="245">
        <v>85</v>
      </c>
      <c r="B95" s="419" t="s">
        <v>319</v>
      </c>
      <c r="C95" s="417">
        <v>385.55</v>
      </c>
      <c r="D95" s="418">
        <v>391.15000000000003</v>
      </c>
      <c r="E95" s="418">
        <v>377.60000000000008</v>
      </c>
      <c r="F95" s="418">
        <v>369.65000000000003</v>
      </c>
      <c r="G95" s="418">
        <v>356.10000000000008</v>
      </c>
      <c r="H95" s="418">
        <v>399.10000000000008</v>
      </c>
      <c r="I95" s="418">
        <v>412.65000000000003</v>
      </c>
      <c r="J95" s="418">
        <v>420.60000000000008</v>
      </c>
      <c r="K95" s="417">
        <v>404.7</v>
      </c>
      <c r="L95" s="417">
        <v>383.2</v>
      </c>
      <c r="M95" s="417">
        <v>5.1448299999999998</v>
      </c>
    </row>
    <row r="96" spans="1:13" s="13" customFormat="1">
      <c r="A96" s="245">
        <v>86</v>
      </c>
      <c r="B96" s="419" t="s">
        <v>80</v>
      </c>
      <c r="C96" s="417">
        <v>808</v>
      </c>
      <c r="D96" s="418">
        <v>810.5333333333333</v>
      </c>
      <c r="E96" s="418">
        <v>796.46666666666658</v>
      </c>
      <c r="F96" s="418">
        <v>784.93333333333328</v>
      </c>
      <c r="G96" s="418">
        <v>770.86666666666656</v>
      </c>
      <c r="H96" s="418">
        <v>822.06666666666661</v>
      </c>
      <c r="I96" s="418">
        <v>836.13333333333321</v>
      </c>
      <c r="J96" s="418">
        <v>847.66666666666663</v>
      </c>
      <c r="K96" s="417">
        <v>824.6</v>
      </c>
      <c r="L96" s="417">
        <v>799</v>
      </c>
      <c r="M96" s="417">
        <v>14.423299999999999</v>
      </c>
    </row>
    <row r="97" spans="1:13" s="13" customFormat="1">
      <c r="A97" s="245">
        <v>87</v>
      </c>
      <c r="B97" s="419" t="s">
        <v>320</v>
      </c>
      <c r="C97" s="417">
        <v>2649.95</v>
      </c>
      <c r="D97" s="418">
        <v>2667.3166666666666</v>
      </c>
      <c r="E97" s="418">
        <v>2624.6333333333332</v>
      </c>
      <c r="F97" s="418">
        <v>2599.3166666666666</v>
      </c>
      <c r="G97" s="418">
        <v>2556.6333333333332</v>
      </c>
      <c r="H97" s="418">
        <v>2692.6333333333332</v>
      </c>
      <c r="I97" s="418">
        <v>2735.3166666666666</v>
      </c>
      <c r="J97" s="418">
        <v>2760.6333333333332</v>
      </c>
      <c r="K97" s="417">
        <v>2710</v>
      </c>
      <c r="L97" s="417">
        <v>2642</v>
      </c>
      <c r="M97" s="417">
        <v>0.10891000000000001</v>
      </c>
    </row>
    <row r="98" spans="1:13" s="13" customFormat="1">
      <c r="A98" s="245">
        <v>88</v>
      </c>
      <c r="B98" s="419" t="s">
        <v>761</v>
      </c>
      <c r="C98" s="417">
        <v>349.8</v>
      </c>
      <c r="D98" s="418">
        <v>348.68333333333334</v>
      </c>
      <c r="E98" s="418">
        <v>345.36666666666667</v>
      </c>
      <c r="F98" s="418">
        <v>340.93333333333334</v>
      </c>
      <c r="G98" s="418">
        <v>337.61666666666667</v>
      </c>
      <c r="H98" s="418">
        <v>353.11666666666667</v>
      </c>
      <c r="I98" s="418">
        <v>356.43333333333339</v>
      </c>
      <c r="J98" s="418">
        <v>360.86666666666667</v>
      </c>
      <c r="K98" s="417">
        <v>352</v>
      </c>
      <c r="L98" s="417">
        <v>344.25</v>
      </c>
      <c r="M98" s="417">
        <v>3.4410599999999998</v>
      </c>
    </row>
    <row r="99" spans="1:13" s="13" customFormat="1">
      <c r="A99" s="245">
        <v>89</v>
      </c>
      <c r="B99" s="419" t="s">
        <v>75</v>
      </c>
      <c r="C99" s="417">
        <v>645.1</v>
      </c>
      <c r="D99" s="418">
        <v>643.86666666666667</v>
      </c>
      <c r="E99" s="418">
        <v>639.83333333333337</v>
      </c>
      <c r="F99" s="418">
        <v>634.56666666666672</v>
      </c>
      <c r="G99" s="418">
        <v>630.53333333333342</v>
      </c>
      <c r="H99" s="418">
        <v>649.13333333333333</v>
      </c>
      <c r="I99" s="418">
        <v>653.16666666666663</v>
      </c>
      <c r="J99" s="418">
        <v>658.43333333333328</v>
      </c>
      <c r="K99" s="417">
        <v>647.9</v>
      </c>
      <c r="L99" s="417">
        <v>638.6</v>
      </c>
      <c r="M99" s="417">
        <v>31.028400000000001</v>
      </c>
    </row>
    <row r="100" spans="1:13" s="13" customFormat="1">
      <c r="A100" s="245">
        <v>90</v>
      </c>
      <c r="B100" s="419" t="s">
        <v>321</v>
      </c>
      <c r="C100" s="417">
        <v>521.04999999999995</v>
      </c>
      <c r="D100" s="418">
        <v>518.91666666666663</v>
      </c>
      <c r="E100" s="418">
        <v>515.33333333333326</v>
      </c>
      <c r="F100" s="418">
        <v>509.61666666666667</v>
      </c>
      <c r="G100" s="418">
        <v>506.0333333333333</v>
      </c>
      <c r="H100" s="418">
        <v>524.63333333333321</v>
      </c>
      <c r="I100" s="418">
        <v>528.21666666666647</v>
      </c>
      <c r="J100" s="418">
        <v>533.93333333333317</v>
      </c>
      <c r="K100" s="417">
        <v>522.5</v>
      </c>
      <c r="L100" s="417">
        <v>513.20000000000005</v>
      </c>
      <c r="M100" s="417">
        <v>3.6505000000000001</v>
      </c>
    </row>
    <row r="101" spans="1:13">
      <c r="A101" s="245">
        <v>91</v>
      </c>
      <c r="B101" s="419" t="s">
        <v>76</v>
      </c>
      <c r="C101" s="417">
        <v>151.75</v>
      </c>
      <c r="D101" s="418">
        <v>152.20000000000002</v>
      </c>
      <c r="E101" s="418">
        <v>150.55000000000004</v>
      </c>
      <c r="F101" s="418">
        <v>149.35000000000002</v>
      </c>
      <c r="G101" s="418">
        <v>147.70000000000005</v>
      </c>
      <c r="H101" s="418">
        <v>153.40000000000003</v>
      </c>
      <c r="I101" s="418">
        <v>155.05000000000001</v>
      </c>
      <c r="J101" s="418">
        <v>156.25000000000003</v>
      </c>
      <c r="K101" s="417">
        <v>153.85</v>
      </c>
      <c r="L101" s="417">
        <v>151</v>
      </c>
      <c r="M101" s="417">
        <v>74.883269999999996</v>
      </c>
    </row>
    <row r="102" spans="1:13">
      <c r="A102" s="245">
        <v>92</v>
      </c>
      <c r="B102" s="419" t="s">
        <v>322</v>
      </c>
      <c r="C102" s="417">
        <v>659.4</v>
      </c>
      <c r="D102" s="418">
        <v>662.80000000000007</v>
      </c>
      <c r="E102" s="418">
        <v>652.60000000000014</v>
      </c>
      <c r="F102" s="418">
        <v>645.80000000000007</v>
      </c>
      <c r="G102" s="418">
        <v>635.60000000000014</v>
      </c>
      <c r="H102" s="418">
        <v>669.60000000000014</v>
      </c>
      <c r="I102" s="418">
        <v>679.80000000000018</v>
      </c>
      <c r="J102" s="418">
        <v>686.60000000000014</v>
      </c>
      <c r="K102" s="417">
        <v>673</v>
      </c>
      <c r="L102" s="417">
        <v>656</v>
      </c>
      <c r="M102" s="417">
        <v>1.59215</v>
      </c>
    </row>
    <row r="103" spans="1:13">
      <c r="A103" s="245">
        <v>93</v>
      </c>
      <c r="B103" s="419" t="s">
        <v>323</v>
      </c>
      <c r="C103" s="417">
        <v>531.85</v>
      </c>
      <c r="D103" s="418">
        <v>534.2833333333333</v>
      </c>
      <c r="E103" s="418">
        <v>522.56666666666661</v>
      </c>
      <c r="F103" s="418">
        <v>513.2833333333333</v>
      </c>
      <c r="G103" s="418">
        <v>501.56666666666661</v>
      </c>
      <c r="H103" s="418">
        <v>543.56666666666661</v>
      </c>
      <c r="I103" s="418">
        <v>555.2833333333333</v>
      </c>
      <c r="J103" s="418">
        <v>564.56666666666661</v>
      </c>
      <c r="K103" s="417">
        <v>546</v>
      </c>
      <c r="L103" s="417">
        <v>525</v>
      </c>
      <c r="M103" s="417">
        <v>0.32303999999999999</v>
      </c>
    </row>
    <row r="104" spans="1:13">
      <c r="A104" s="245">
        <v>94</v>
      </c>
      <c r="B104" s="419" t="s">
        <v>324</v>
      </c>
      <c r="C104" s="417">
        <v>636.54999999999995</v>
      </c>
      <c r="D104" s="418">
        <v>639.16666666666663</v>
      </c>
      <c r="E104" s="418">
        <v>627.63333333333321</v>
      </c>
      <c r="F104" s="418">
        <v>618.71666666666658</v>
      </c>
      <c r="G104" s="418">
        <v>607.18333333333317</v>
      </c>
      <c r="H104" s="418">
        <v>648.08333333333326</v>
      </c>
      <c r="I104" s="418">
        <v>659.61666666666679</v>
      </c>
      <c r="J104" s="418">
        <v>668.5333333333333</v>
      </c>
      <c r="K104" s="417">
        <v>650.70000000000005</v>
      </c>
      <c r="L104" s="417">
        <v>630.25</v>
      </c>
      <c r="M104" s="417">
        <v>1.2257100000000001</v>
      </c>
    </row>
    <row r="105" spans="1:13">
      <c r="A105" s="245">
        <v>95</v>
      </c>
      <c r="B105" s="419" t="s">
        <v>77</v>
      </c>
      <c r="C105" s="417">
        <v>142.4</v>
      </c>
      <c r="D105" s="418">
        <v>143.13333333333333</v>
      </c>
      <c r="E105" s="418">
        <v>141.26666666666665</v>
      </c>
      <c r="F105" s="418">
        <v>140.13333333333333</v>
      </c>
      <c r="G105" s="418">
        <v>138.26666666666665</v>
      </c>
      <c r="H105" s="418">
        <v>144.26666666666665</v>
      </c>
      <c r="I105" s="418">
        <v>146.13333333333333</v>
      </c>
      <c r="J105" s="418">
        <v>147.26666666666665</v>
      </c>
      <c r="K105" s="417">
        <v>145</v>
      </c>
      <c r="L105" s="417">
        <v>142</v>
      </c>
      <c r="M105" s="417">
        <v>10.517200000000001</v>
      </c>
    </row>
    <row r="106" spans="1:13">
      <c r="A106" s="245">
        <v>96</v>
      </c>
      <c r="B106" s="419" t="s">
        <v>325</v>
      </c>
      <c r="C106" s="417">
        <v>1324.15</v>
      </c>
      <c r="D106" s="418">
        <v>1326.5833333333333</v>
      </c>
      <c r="E106" s="418">
        <v>1318.5666666666666</v>
      </c>
      <c r="F106" s="418">
        <v>1312.9833333333333</v>
      </c>
      <c r="G106" s="418">
        <v>1304.9666666666667</v>
      </c>
      <c r="H106" s="418">
        <v>1332.1666666666665</v>
      </c>
      <c r="I106" s="418">
        <v>1340.1833333333334</v>
      </c>
      <c r="J106" s="418">
        <v>1345.7666666666664</v>
      </c>
      <c r="K106" s="417">
        <v>1334.6</v>
      </c>
      <c r="L106" s="417">
        <v>1321</v>
      </c>
      <c r="M106" s="417">
        <v>0.73687000000000002</v>
      </c>
    </row>
    <row r="107" spans="1:13">
      <c r="A107" s="245">
        <v>97</v>
      </c>
      <c r="B107" s="419" t="s">
        <v>326</v>
      </c>
      <c r="C107" s="417">
        <v>26.1</v>
      </c>
      <c r="D107" s="418">
        <v>26.283333333333331</v>
      </c>
      <c r="E107" s="418">
        <v>25.866666666666664</v>
      </c>
      <c r="F107" s="418">
        <v>25.633333333333333</v>
      </c>
      <c r="G107" s="418">
        <v>25.216666666666665</v>
      </c>
      <c r="H107" s="418">
        <v>26.516666666666662</v>
      </c>
      <c r="I107" s="418">
        <v>26.933333333333334</v>
      </c>
      <c r="J107" s="418">
        <v>27.166666666666661</v>
      </c>
      <c r="K107" s="417">
        <v>26.7</v>
      </c>
      <c r="L107" s="417">
        <v>26.05</v>
      </c>
      <c r="M107" s="417">
        <v>67.598460000000003</v>
      </c>
    </row>
    <row r="108" spans="1:13">
      <c r="A108" s="245">
        <v>98</v>
      </c>
      <c r="B108" s="419" t="s">
        <v>327</v>
      </c>
      <c r="C108" s="417">
        <v>1083.3499999999999</v>
      </c>
      <c r="D108" s="418">
        <v>1076.6000000000001</v>
      </c>
      <c r="E108" s="418">
        <v>1060.2000000000003</v>
      </c>
      <c r="F108" s="418">
        <v>1037.0500000000002</v>
      </c>
      <c r="G108" s="418">
        <v>1020.6500000000003</v>
      </c>
      <c r="H108" s="418">
        <v>1099.7500000000002</v>
      </c>
      <c r="I108" s="418">
        <v>1116.1500000000003</v>
      </c>
      <c r="J108" s="418">
        <v>1139.3000000000002</v>
      </c>
      <c r="K108" s="417">
        <v>1093</v>
      </c>
      <c r="L108" s="417">
        <v>1053.45</v>
      </c>
      <c r="M108" s="417">
        <v>10.365690000000001</v>
      </c>
    </row>
    <row r="109" spans="1:13">
      <c r="A109" s="245">
        <v>99</v>
      </c>
      <c r="B109" s="419" t="s">
        <v>328</v>
      </c>
      <c r="C109" s="417">
        <v>406</v>
      </c>
      <c r="D109" s="418">
        <v>407.36666666666662</v>
      </c>
      <c r="E109" s="418">
        <v>400.13333333333321</v>
      </c>
      <c r="F109" s="418">
        <v>394.26666666666659</v>
      </c>
      <c r="G109" s="418">
        <v>387.03333333333319</v>
      </c>
      <c r="H109" s="418">
        <v>413.23333333333323</v>
      </c>
      <c r="I109" s="418">
        <v>420.4666666666667</v>
      </c>
      <c r="J109" s="418">
        <v>426.33333333333326</v>
      </c>
      <c r="K109" s="417">
        <v>414.6</v>
      </c>
      <c r="L109" s="417">
        <v>401.5</v>
      </c>
      <c r="M109" s="417">
        <v>1.3741699999999999</v>
      </c>
    </row>
    <row r="110" spans="1:13">
      <c r="A110" s="245">
        <v>100</v>
      </c>
      <c r="B110" s="419" t="s">
        <v>79</v>
      </c>
      <c r="C110" s="417">
        <v>714.55</v>
      </c>
      <c r="D110" s="418">
        <v>705.51666666666677</v>
      </c>
      <c r="E110" s="418">
        <v>688.03333333333353</v>
      </c>
      <c r="F110" s="418">
        <v>661.51666666666677</v>
      </c>
      <c r="G110" s="418">
        <v>644.03333333333353</v>
      </c>
      <c r="H110" s="418">
        <v>732.03333333333353</v>
      </c>
      <c r="I110" s="418">
        <v>749.51666666666688</v>
      </c>
      <c r="J110" s="418">
        <v>776.03333333333353</v>
      </c>
      <c r="K110" s="417">
        <v>723</v>
      </c>
      <c r="L110" s="417">
        <v>679</v>
      </c>
      <c r="M110" s="417">
        <v>29.220580000000002</v>
      </c>
    </row>
    <row r="111" spans="1:13">
      <c r="A111" s="245">
        <v>101</v>
      </c>
      <c r="B111" s="419" t="s">
        <v>329</v>
      </c>
      <c r="C111" s="417">
        <v>4484.3500000000004</v>
      </c>
      <c r="D111" s="418">
        <v>4470.1166666666668</v>
      </c>
      <c r="E111" s="418">
        <v>4445.2333333333336</v>
      </c>
      <c r="F111" s="418">
        <v>4406.1166666666668</v>
      </c>
      <c r="G111" s="418">
        <v>4381.2333333333336</v>
      </c>
      <c r="H111" s="418">
        <v>4509.2333333333336</v>
      </c>
      <c r="I111" s="418">
        <v>4534.1166666666668</v>
      </c>
      <c r="J111" s="418">
        <v>4573.2333333333336</v>
      </c>
      <c r="K111" s="417">
        <v>4495</v>
      </c>
      <c r="L111" s="417">
        <v>4431</v>
      </c>
      <c r="M111" s="417">
        <v>3.5790000000000002E-2</v>
      </c>
    </row>
    <row r="112" spans="1:13">
      <c r="A112" s="245">
        <v>102</v>
      </c>
      <c r="B112" s="419" t="s">
        <v>330</v>
      </c>
      <c r="C112" s="417">
        <v>187.5</v>
      </c>
      <c r="D112" s="418">
        <v>189.20000000000002</v>
      </c>
      <c r="E112" s="418">
        <v>184.70000000000005</v>
      </c>
      <c r="F112" s="418">
        <v>181.90000000000003</v>
      </c>
      <c r="G112" s="418">
        <v>177.40000000000006</v>
      </c>
      <c r="H112" s="418">
        <v>192.00000000000003</v>
      </c>
      <c r="I112" s="418">
        <v>196.49999999999997</v>
      </c>
      <c r="J112" s="418">
        <v>199.3</v>
      </c>
      <c r="K112" s="417">
        <v>193.7</v>
      </c>
      <c r="L112" s="417">
        <v>186.4</v>
      </c>
      <c r="M112" s="417">
        <v>2.79142</v>
      </c>
    </row>
    <row r="113" spans="1:13">
      <c r="A113" s="245">
        <v>103</v>
      </c>
      <c r="B113" s="419" t="s">
        <v>331</v>
      </c>
      <c r="C113" s="417">
        <v>300.8</v>
      </c>
      <c r="D113" s="418">
        <v>302.59999999999997</v>
      </c>
      <c r="E113" s="418">
        <v>297.94999999999993</v>
      </c>
      <c r="F113" s="418">
        <v>295.09999999999997</v>
      </c>
      <c r="G113" s="418">
        <v>290.44999999999993</v>
      </c>
      <c r="H113" s="418">
        <v>305.44999999999993</v>
      </c>
      <c r="I113" s="418">
        <v>310.09999999999991</v>
      </c>
      <c r="J113" s="418">
        <v>312.94999999999993</v>
      </c>
      <c r="K113" s="417">
        <v>307.25</v>
      </c>
      <c r="L113" s="417">
        <v>299.75</v>
      </c>
      <c r="M113" s="417">
        <v>9.7321200000000001</v>
      </c>
    </row>
    <row r="114" spans="1:13">
      <c r="A114" s="245">
        <v>104</v>
      </c>
      <c r="B114" s="419" t="s">
        <v>332</v>
      </c>
      <c r="C114" s="417">
        <v>645.6</v>
      </c>
      <c r="D114" s="418">
        <v>649.51666666666665</v>
      </c>
      <c r="E114" s="418">
        <v>638.38333333333333</v>
      </c>
      <c r="F114" s="418">
        <v>631.16666666666663</v>
      </c>
      <c r="G114" s="418">
        <v>620.0333333333333</v>
      </c>
      <c r="H114" s="418">
        <v>656.73333333333335</v>
      </c>
      <c r="I114" s="418">
        <v>667.86666666666656</v>
      </c>
      <c r="J114" s="418">
        <v>675.08333333333337</v>
      </c>
      <c r="K114" s="417">
        <v>660.65</v>
      </c>
      <c r="L114" s="417">
        <v>642.29999999999995</v>
      </c>
      <c r="M114" s="417">
        <v>1.1880599999999999</v>
      </c>
    </row>
    <row r="115" spans="1:13">
      <c r="A115" s="245">
        <v>105</v>
      </c>
      <c r="B115" s="419" t="s">
        <v>81</v>
      </c>
      <c r="C115" s="417">
        <v>516.54999999999995</v>
      </c>
      <c r="D115" s="418">
        <v>519.46666666666658</v>
      </c>
      <c r="E115" s="418">
        <v>512.38333333333321</v>
      </c>
      <c r="F115" s="418">
        <v>508.21666666666658</v>
      </c>
      <c r="G115" s="418">
        <v>501.13333333333321</v>
      </c>
      <c r="H115" s="418">
        <v>523.63333333333321</v>
      </c>
      <c r="I115" s="418">
        <v>530.71666666666647</v>
      </c>
      <c r="J115" s="418">
        <v>534.88333333333321</v>
      </c>
      <c r="K115" s="417">
        <v>526.54999999999995</v>
      </c>
      <c r="L115" s="417">
        <v>515.29999999999995</v>
      </c>
      <c r="M115" s="417">
        <v>15.333310000000001</v>
      </c>
    </row>
    <row r="116" spans="1:13">
      <c r="A116" s="245">
        <v>106</v>
      </c>
      <c r="B116" s="419" t="s">
        <v>82</v>
      </c>
      <c r="C116" s="417">
        <v>959.85</v>
      </c>
      <c r="D116" s="418">
        <v>961.2166666666667</v>
      </c>
      <c r="E116" s="418">
        <v>954.48333333333335</v>
      </c>
      <c r="F116" s="418">
        <v>949.11666666666667</v>
      </c>
      <c r="G116" s="418">
        <v>942.38333333333333</v>
      </c>
      <c r="H116" s="418">
        <v>966.58333333333337</v>
      </c>
      <c r="I116" s="418">
        <v>973.31666666666672</v>
      </c>
      <c r="J116" s="418">
        <v>978.68333333333339</v>
      </c>
      <c r="K116" s="417">
        <v>967.95</v>
      </c>
      <c r="L116" s="417">
        <v>955.85</v>
      </c>
      <c r="M116" s="417">
        <v>11.228020000000001</v>
      </c>
    </row>
    <row r="117" spans="1:13">
      <c r="A117" s="245">
        <v>107</v>
      </c>
      <c r="B117" s="419" t="s">
        <v>231</v>
      </c>
      <c r="C117" s="417">
        <v>161.80000000000001</v>
      </c>
      <c r="D117" s="418">
        <v>162.30000000000001</v>
      </c>
      <c r="E117" s="418">
        <v>160.70000000000002</v>
      </c>
      <c r="F117" s="418">
        <v>159.6</v>
      </c>
      <c r="G117" s="418">
        <v>158</v>
      </c>
      <c r="H117" s="418">
        <v>163.40000000000003</v>
      </c>
      <c r="I117" s="418">
        <v>165.00000000000006</v>
      </c>
      <c r="J117" s="418">
        <v>166.10000000000005</v>
      </c>
      <c r="K117" s="417">
        <v>163.9</v>
      </c>
      <c r="L117" s="417">
        <v>161.19999999999999</v>
      </c>
      <c r="M117" s="417">
        <v>17.159009999999999</v>
      </c>
    </row>
    <row r="118" spans="1:13">
      <c r="A118" s="245">
        <v>108</v>
      </c>
      <c r="B118" s="419" t="s">
        <v>83</v>
      </c>
      <c r="C118" s="417">
        <v>146.4</v>
      </c>
      <c r="D118" s="418">
        <v>146.78333333333333</v>
      </c>
      <c r="E118" s="418">
        <v>145.71666666666667</v>
      </c>
      <c r="F118" s="418">
        <v>145.03333333333333</v>
      </c>
      <c r="G118" s="418">
        <v>143.96666666666667</v>
      </c>
      <c r="H118" s="418">
        <v>147.46666666666667</v>
      </c>
      <c r="I118" s="418">
        <v>148.53333333333333</v>
      </c>
      <c r="J118" s="418">
        <v>149.21666666666667</v>
      </c>
      <c r="K118" s="417">
        <v>147.85</v>
      </c>
      <c r="L118" s="417">
        <v>146.1</v>
      </c>
      <c r="M118" s="417">
        <v>40.10172</v>
      </c>
    </row>
    <row r="119" spans="1:13">
      <c r="A119" s="245">
        <v>109</v>
      </c>
      <c r="B119" s="419" t="s">
        <v>333</v>
      </c>
      <c r="C119" s="417">
        <v>387.7</v>
      </c>
      <c r="D119" s="418">
        <v>390.15000000000003</v>
      </c>
      <c r="E119" s="418">
        <v>384.30000000000007</v>
      </c>
      <c r="F119" s="418">
        <v>380.90000000000003</v>
      </c>
      <c r="G119" s="418">
        <v>375.05000000000007</v>
      </c>
      <c r="H119" s="418">
        <v>393.55000000000007</v>
      </c>
      <c r="I119" s="418">
        <v>399.40000000000009</v>
      </c>
      <c r="J119" s="418">
        <v>402.80000000000007</v>
      </c>
      <c r="K119" s="417">
        <v>396</v>
      </c>
      <c r="L119" s="417">
        <v>386.75</v>
      </c>
      <c r="M119" s="417">
        <v>3.6817099999999998</v>
      </c>
    </row>
    <row r="120" spans="1:13">
      <c r="A120" s="245">
        <v>110</v>
      </c>
      <c r="B120" s="419" t="s">
        <v>798</v>
      </c>
      <c r="C120" s="417">
        <v>4388.25</v>
      </c>
      <c r="D120" s="418">
        <v>4370.3666666666668</v>
      </c>
      <c r="E120" s="418">
        <v>4330.8833333333332</v>
      </c>
      <c r="F120" s="418">
        <v>4273.5166666666664</v>
      </c>
      <c r="G120" s="418">
        <v>4234.0333333333328</v>
      </c>
      <c r="H120" s="418">
        <v>4427.7333333333336</v>
      </c>
      <c r="I120" s="418">
        <v>4467.2166666666672</v>
      </c>
      <c r="J120" s="418">
        <v>4524.5833333333339</v>
      </c>
      <c r="K120" s="417">
        <v>4409.8500000000004</v>
      </c>
      <c r="L120" s="417">
        <v>4313</v>
      </c>
      <c r="M120" s="417">
        <v>3.9849999999999999</v>
      </c>
    </row>
    <row r="121" spans="1:13">
      <c r="A121" s="245">
        <v>111</v>
      </c>
      <c r="B121" s="419" t="s">
        <v>84</v>
      </c>
      <c r="C121" s="417">
        <v>1732.55</v>
      </c>
      <c r="D121" s="418">
        <v>1730.1499999999999</v>
      </c>
      <c r="E121" s="418">
        <v>1720.3999999999996</v>
      </c>
      <c r="F121" s="418">
        <v>1708.2499999999998</v>
      </c>
      <c r="G121" s="418">
        <v>1698.4999999999995</v>
      </c>
      <c r="H121" s="418">
        <v>1742.2999999999997</v>
      </c>
      <c r="I121" s="418">
        <v>1752.0500000000002</v>
      </c>
      <c r="J121" s="418">
        <v>1764.1999999999998</v>
      </c>
      <c r="K121" s="417">
        <v>1739.9</v>
      </c>
      <c r="L121" s="417">
        <v>1718</v>
      </c>
      <c r="M121" s="417">
        <v>1.51868</v>
      </c>
    </row>
    <row r="122" spans="1:13">
      <c r="A122" s="245">
        <v>112</v>
      </c>
      <c r="B122" s="419" t="s">
        <v>873</v>
      </c>
      <c r="C122" s="417">
        <v>2863.7</v>
      </c>
      <c r="D122" s="418">
        <v>2875.5666666666671</v>
      </c>
      <c r="E122" s="418">
        <v>2841.1333333333341</v>
      </c>
      <c r="F122" s="418">
        <v>2818.5666666666671</v>
      </c>
      <c r="G122" s="418">
        <v>2784.1333333333341</v>
      </c>
      <c r="H122" s="418">
        <v>2898.1333333333341</v>
      </c>
      <c r="I122" s="418">
        <v>2932.5666666666675</v>
      </c>
      <c r="J122" s="418">
        <v>2955.1333333333341</v>
      </c>
      <c r="K122" s="417">
        <v>2910</v>
      </c>
      <c r="L122" s="417">
        <v>2853</v>
      </c>
      <c r="M122" s="417">
        <v>2.9407399999999999</v>
      </c>
    </row>
    <row r="123" spans="1:13">
      <c r="A123" s="245">
        <v>113</v>
      </c>
      <c r="B123" s="419" t="s">
        <v>85</v>
      </c>
      <c r="C123" s="417">
        <v>684.65</v>
      </c>
      <c r="D123" s="418">
        <v>688.88333333333333</v>
      </c>
      <c r="E123" s="418">
        <v>675.76666666666665</v>
      </c>
      <c r="F123" s="418">
        <v>666.88333333333333</v>
      </c>
      <c r="G123" s="418">
        <v>653.76666666666665</v>
      </c>
      <c r="H123" s="418">
        <v>697.76666666666665</v>
      </c>
      <c r="I123" s="418">
        <v>710.88333333333321</v>
      </c>
      <c r="J123" s="418">
        <v>719.76666666666665</v>
      </c>
      <c r="K123" s="417">
        <v>702</v>
      </c>
      <c r="L123" s="417">
        <v>680</v>
      </c>
      <c r="M123" s="417">
        <v>34.625160000000001</v>
      </c>
    </row>
    <row r="124" spans="1:13">
      <c r="A124" s="245">
        <v>114</v>
      </c>
      <c r="B124" s="419" t="s">
        <v>232</v>
      </c>
      <c r="C124" s="417">
        <v>883.8</v>
      </c>
      <c r="D124" s="418">
        <v>890.23333333333323</v>
      </c>
      <c r="E124" s="418">
        <v>875.56666666666649</v>
      </c>
      <c r="F124" s="418">
        <v>867.33333333333326</v>
      </c>
      <c r="G124" s="418">
        <v>852.66666666666652</v>
      </c>
      <c r="H124" s="418">
        <v>898.46666666666647</v>
      </c>
      <c r="I124" s="418">
        <v>913.13333333333321</v>
      </c>
      <c r="J124" s="418">
        <v>921.36666666666645</v>
      </c>
      <c r="K124" s="417">
        <v>904.9</v>
      </c>
      <c r="L124" s="417">
        <v>882</v>
      </c>
      <c r="M124" s="417">
        <v>3.6657000000000002</v>
      </c>
    </row>
    <row r="125" spans="1:13">
      <c r="A125" s="245">
        <v>115</v>
      </c>
      <c r="B125" s="419" t="s">
        <v>334</v>
      </c>
      <c r="C125" s="417">
        <v>715.9</v>
      </c>
      <c r="D125" s="418">
        <v>723.9666666666667</v>
      </c>
      <c r="E125" s="418">
        <v>702.93333333333339</v>
      </c>
      <c r="F125" s="418">
        <v>689.9666666666667</v>
      </c>
      <c r="G125" s="418">
        <v>668.93333333333339</v>
      </c>
      <c r="H125" s="418">
        <v>736.93333333333339</v>
      </c>
      <c r="I125" s="418">
        <v>757.9666666666667</v>
      </c>
      <c r="J125" s="418">
        <v>770.93333333333339</v>
      </c>
      <c r="K125" s="417">
        <v>745</v>
      </c>
      <c r="L125" s="417">
        <v>711</v>
      </c>
      <c r="M125" s="417">
        <v>1.1311100000000001</v>
      </c>
    </row>
    <row r="126" spans="1:13">
      <c r="A126" s="245">
        <v>116</v>
      </c>
      <c r="B126" s="419" t="s">
        <v>233</v>
      </c>
      <c r="C126" s="417">
        <v>451.35</v>
      </c>
      <c r="D126" s="418">
        <v>452.3</v>
      </c>
      <c r="E126" s="418">
        <v>440.6</v>
      </c>
      <c r="F126" s="418">
        <v>429.85</v>
      </c>
      <c r="G126" s="418">
        <v>418.15000000000003</v>
      </c>
      <c r="H126" s="418">
        <v>463.05</v>
      </c>
      <c r="I126" s="418">
        <v>474.74999999999994</v>
      </c>
      <c r="J126" s="418">
        <v>485.5</v>
      </c>
      <c r="K126" s="417">
        <v>464</v>
      </c>
      <c r="L126" s="417">
        <v>441.55</v>
      </c>
      <c r="M126" s="417">
        <v>17.991309999999999</v>
      </c>
    </row>
    <row r="127" spans="1:13">
      <c r="A127" s="245">
        <v>117</v>
      </c>
      <c r="B127" s="419" t="s">
        <v>86</v>
      </c>
      <c r="C127" s="417">
        <v>856.75</v>
      </c>
      <c r="D127" s="418">
        <v>858.85</v>
      </c>
      <c r="E127" s="418">
        <v>848</v>
      </c>
      <c r="F127" s="418">
        <v>839.25</v>
      </c>
      <c r="G127" s="418">
        <v>828.4</v>
      </c>
      <c r="H127" s="418">
        <v>867.6</v>
      </c>
      <c r="I127" s="418">
        <v>878.45000000000016</v>
      </c>
      <c r="J127" s="418">
        <v>887.2</v>
      </c>
      <c r="K127" s="417">
        <v>869.7</v>
      </c>
      <c r="L127" s="417">
        <v>850.1</v>
      </c>
      <c r="M127" s="417">
        <v>8.0591200000000001</v>
      </c>
    </row>
    <row r="128" spans="1:13">
      <c r="A128" s="245">
        <v>118</v>
      </c>
      <c r="B128" s="419" t="s">
        <v>335</v>
      </c>
      <c r="C128" s="417">
        <v>851.1</v>
      </c>
      <c r="D128" s="418">
        <v>854.38333333333321</v>
      </c>
      <c r="E128" s="418">
        <v>833.76666666666642</v>
      </c>
      <c r="F128" s="418">
        <v>816.43333333333317</v>
      </c>
      <c r="G128" s="418">
        <v>795.81666666666638</v>
      </c>
      <c r="H128" s="418">
        <v>871.71666666666647</v>
      </c>
      <c r="I128" s="418">
        <v>892.33333333333326</v>
      </c>
      <c r="J128" s="418">
        <v>909.66666666666652</v>
      </c>
      <c r="K128" s="417">
        <v>875</v>
      </c>
      <c r="L128" s="417">
        <v>837.05</v>
      </c>
      <c r="M128" s="417">
        <v>4.8536000000000001</v>
      </c>
    </row>
    <row r="129" spans="1:13">
      <c r="A129" s="245">
        <v>119</v>
      </c>
      <c r="B129" s="419" t="s">
        <v>337</v>
      </c>
      <c r="C129" s="417">
        <v>105.45</v>
      </c>
      <c r="D129" s="418">
        <v>105.51666666666667</v>
      </c>
      <c r="E129" s="418">
        <v>104.08333333333333</v>
      </c>
      <c r="F129" s="418">
        <v>102.71666666666667</v>
      </c>
      <c r="G129" s="418">
        <v>101.28333333333333</v>
      </c>
      <c r="H129" s="418">
        <v>106.88333333333333</v>
      </c>
      <c r="I129" s="418">
        <v>108.31666666666666</v>
      </c>
      <c r="J129" s="418">
        <v>109.68333333333332</v>
      </c>
      <c r="K129" s="417">
        <v>106.95</v>
      </c>
      <c r="L129" s="417">
        <v>104.15</v>
      </c>
      <c r="M129" s="417">
        <v>18.964860000000002</v>
      </c>
    </row>
    <row r="130" spans="1:13">
      <c r="A130" s="245">
        <v>120</v>
      </c>
      <c r="B130" s="419" t="s">
        <v>338</v>
      </c>
      <c r="C130" s="417">
        <v>879.7</v>
      </c>
      <c r="D130" s="418">
        <v>880.16666666666663</v>
      </c>
      <c r="E130" s="418">
        <v>865.5333333333333</v>
      </c>
      <c r="F130" s="418">
        <v>851.36666666666667</v>
      </c>
      <c r="G130" s="418">
        <v>836.73333333333335</v>
      </c>
      <c r="H130" s="418">
        <v>894.33333333333326</v>
      </c>
      <c r="I130" s="418">
        <v>908.9666666666667</v>
      </c>
      <c r="J130" s="418">
        <v>923.13333333333321</v>
      </c>
      <c r="K130" s="417">
        <v>894.8</v>
      </c>
      <c r="L130" s="417">
        <v>866</v>
      </c>
      <c r="M130" s="417">
        <v>2.5386099999999998</v>
      </c>
    </row>
    <row r="131" spans="1:13">
      <c r="A131" s="245">
        <v>121</v>
      </c>
      <c r="B131" s="419" t="s">
        <v>92</v>
      </c>
      <c r="C131" s="417">
        <v>310.95</v>
      </c>
      <c r="D131" s="418">
        <v>308.23333333333335</v>
      </c>
      <c r="E131" s="418">
        <v>303.4666666666667</v>
      </c>
      <c r="F131" s="418">
        <v>295.98333333333335</v>
      </c>
      <c r="G131" s="418">
        <v>291.2166666666667</v>
      </c>
      <c r="H131" s="418">
        <v>315.7166666666667</v>
      </c>
      <c r="I131" s="418">
        <v>320.48333333333335</v>
      </c>
      <c r="J131" s="418">
        <v>327.9666666666667</v>
      </c>
      <c r="K131" s="417">
        <v>313</v>
      </c>
      <c r="L131" s="417">
        <v>300.75</v>
      </c>
      <c r="M131" s="417">
        <v>230.57943</v>
      </c>
    </row>
    <row r="132" spans="1:13">
      <c r="A132" s="245">
        <v>122</v>
      </c>
      <c r="B132" s="419" t="s">
        <v>87</v>
      </c>
      <c r="C132" s="417">
        <v>593.15</v>
      </c>
      <c r="D132" s="418">
        <v>595</v>
      </c>
      <c r="E132" s="418">
        <v>589.85</v>
      </c>
      <c r="F132" s="418">
        <v>586.55000000000007</v>
      </c>
      <c r="G132" s="418">
        <v>581.40000000000009</v>
      </c>
      <c r="H132" s="418">
        <v>598.29999999999995</v>
      </c>
      <c r="I132" s="418">
        <v>603.45000000000005</v>
      </c>
      <c r="J132" s="418">
        <v>606.74999999999989</v>
      </c>
      <c r="K132" s="417">
        <v>600.15</v>
      </c>
      <c r="L132" s="417">
        <v>591.70000000000005</v>
      </c>
      <c r="M132" s="417">
        <v>10.38327</v>
      </c>
    </row>
    <row r="133" spans="1:13">
      <c r="A133" s="245">
        <v>123</v>
      </c>
      <c r="B133" s="419" t="s">
        <v>234</v>
      </c>
      <c r="C133" s="417">
        <v>2168.6</v>
      </c>
      <c r="D133" s="418">
        <v>2151.4333333333334</v>
      </c>
      <c r="E133" s="418">
        <v>2127.8666666666668</v>
      </c>
      <c r="F133" s="418">
        <v>2087.1333333333332</v>
      </c>
      <c r="G133" s="418">
        <v>2063.5666666666666</v>
      </c>
      <c r="H133" s="418">
        <v>2192.166666666667</v>
      </c>
      <c r="I133" s="418">
        <v>2215.7333333333336</v>
      </c>
      <c r="J133" s="418">
        <v>2256.4666666666672</v>
      </c>
      <c r="K133" s="417">
        <v>2175</v>
      </c>
      <c r="L133" s="417">
        <v>2110.6999999999998</v>
      </c>
      <c r="M133" s="417">
        <v>4.4110100000000001</v>
      </c>
    </row>
    <row r="134" spans="1:13">
      <c r="A134" s="245">
        <v>124</v>
      </c>
      <c r="B134" s="419" t="s">
        <v>339</v>
      </c>
      <c r="C134" s="417">
        <v>1952.05</v>
      </c>
      <c r="D134" s="418">
        <v>1960.1500000000003</v>
      </c>
      <c r="E134" s="418">
        <v>1937.3000000000006</v>
      </c>
      <c r="F134" s="418">
        <v>1922.5500000000004</v>
      </c>
      <c r="G134" s="418">
        <v>1899.7000000000007</v>
      </c>
      <c r="H134" s="418">
        <v>1974.9000000000005</v>
      </c>
      <c r="I134" s="418">
        <v>1997.7500000000005</v>
      </c>
      <c r="J134" s="418">
        <v>2012.5000000000005</v>
      </c>
      <c r="K134" s="417">
        <v>1983</v>
      </c>
      <c r="L134" s="417">
        <v>1945.4</v>
      </c>
      <c r="M134" s="417">
        <v>10.472530000000001</v>
      </c>
    </row>
    <row r="135" spans="1:13">
      <c r="A135" s="245">
        <v>125</v>
      </c>
      <c r="B135" s="419" t="s">
        <v>340</v>
      </c>
      <c r="C135" s="417">
        <v>190.6</v>
      </c>
      <c r="D135" s="418">
        <v>189.06666666666669</v>
      </c>
      <c r="E135" s="418">
        <v>183.48333333333338</v>
      </c>
      <c r="F135" s="418">
        <v>176.36666666666667</v>
      </c>
      <c r="G135" s="418">
        <v>170.78333333333336</v>
      </c>
      <c r="H135" s="418">
        <v>196.18333333333339</v>
      </c>
      <c r="I135" s="418">
        <v>201.76666666666671</v>
      </c>
      <c r="J135" s="418">
        <v>208.88333333333341</v>
      </c>
      <c r="K135" s="417">
        <v>194.65</v>
      </c>
      <c r="L135" s="417">
        <v>181.95</v>
      </c>
      <c r="M135" s="417">
        <v>53.233240000000002</v>
      </c>
    </row>
    <row r="136" spans="1:13">
      <c r="A136" s="245">
        <v>126</v>
      </c>
      <c r="B136" s="419" t="s">
        <v>806</v>
      </c>
      <c r="C136" s="417">
        <v>195.3</v>
      </c>
      <c r="D136" s="418">
        <v>198.93333333333337</v>
      </c>
      <c r="E136" s="418">
        <v>189.96666666666673</v>
      </c>
      <c r="F136" s="418">
        <v>184.63333333333335</v>
      </c>
      <c r="G136" s="418">
        <v>175.66666666666671</v>
      </c>
      <c r="H136" s="418">
        <v>204.26666666666674</v>
      </c>
      <c r="I136" s="418">
        <v>213.23333333333338</v>
      </c>
      <c r="J136" s="418">
        <v>218.56666666666675</v>
      </c>
      <c r="K136" s="417">
        <v>207.9</v>
      </c>
      <c r="L136" s="417">
        <v>193.6</v>
      </c>
      <c r="M136" s="417">
        <v>29.53801</v>
      </c>
    </row>
    <row r="137" spans="1:13">
      <c r="A137" s="245">
        <v>127</v>
      </c>
      <c r="B137" s="419" t="s">
        <v>722</v>
      </c>
      <c r="C137" s="417">
        <v>1001.1</v>
      </c>
      <c r="D137" s="418">
        <v>1004.0333333333333</v>
      </c>
      <c r="E137" s="418">
        <v>992.06666666666661</v>
      </c>
      <c r="F137" s="418">
        <v>983.0333333333333</v>
      </c>
      <c r="G137" s="418">
        <v>971.06666666666661</v>
      </c>
      <c r="H137" s="418">
        <v>1013.0666666666666</v>
      </c>
      <c r="I137" s="418">
        <v>1025.0333333333333</v>
      </c>
      <c r="J137" s="418">
        <v>1034.0666666666666</v>
      </c>
      <c r="K137" s="417">
        <v>1016</v>
      </c>
      <c r="L137" s="417">
        <v>995</v>
      </c>
      <c r="M137" s="417">
        <v>0.78095000000000003</v>
      </c>
    </row>
    <row r="138" spans="1:13">
      <c r="A138" s="245">
        <v>128</v>
      </c>
      <c r="B138" s="419" t="s">
        <v>342</v>
      </c>
      <c r="C138" s="417">
        <v>606.45000000000005</v>
      </c>
      <c r="D138" s="418">
        <v>610.85</v>
      </c>
      <c r="E138" s="418">
        <v>597.70000000000005</v>
      </c>
      <c r="F138" s="418">
        <v>588.95000000000005</v>
      </c>
      <c r="G138" s="418">
        <v>575.80000000000007</v>
      </c>
      <c r="H138" s="418">
        <v>619.6</v>
      </c>
      <c r="I138" s="418">
        <v>632.74999999999989</v>
      </c>
      <c r="J138" s="418">
        <v>641.5</v>
      </c>
      <c r="K138" s="417">
        <v>624</v>
      </c>
      <c r="L138" s="417">
        <v>602.1</v>
      </c>
      <c r="M138" s="417">
        <v>7.9097299999999997</v>
      </c>
    </row>
    <row r="139" spans="1:13">
      <c r="A139" s="245">
        <v>129</v>
      </c>
      <c r="B139" s="419" t="s">
        <v>89</v>
      </c>
      <c r="C139" s="417">
        <v>15</v>
      </c>
      <c r="D139" s="418">
        <v>15.1</v>
      </c>
      <c r="E139" s="418">
        <v>14.75</v>
      </c>
      <c r="F139" s="418">
        <v>14.5</v>
      </c>
      <c r="G139" s="418">
        <v>14.15</v>
      </c>
      <c r="H139" s="418">
        <v>15.35</v>
      </c>
      <c r="I139" s="418">
        <v>15.699999999999998</v>
      </c>
      <c r="J139" s="418">
        <v>15.95</v>
      </c>
      <c r="K139" s="417">
        <v>15.45</v>
      </c>
      <c r="L139" s="417">
        <v>14.85</v>
      </c>
      <c r="M139" s="417">
        <v>188.8349</v>
      </c>
    </row>
    <row r="140" spans="1:13">
      <c r="A140" s="245">
        <v>130</v>
      </c>
      <c r="B140" s="419" t="s">
        <v>343</v>
      </c>
      <c r="C140" s="417">
        <v>202.5</v>
      </c>
      <c r="D140" s="418">
        <v>203.16666666666666</v>
      </c>
      <c r="E140" s="418">
        <v>199.73333333333332</v>
      </c>
      <c r="F140" s="418">
        <v>196.96666666666667</v>
      </c>
      <c r="G140" s="418">
        <v>193.53333333333333</v>
      </c>
      <c r="H140" s="418">
        <v>205.93333333333331</v>
      </c>
      <c r="I140" s="418">
        <v>209.36666666666665</v>
      </c>
      <c r="J140" s="418">
        <v>212.1333333333333</v>
      </c>
      <c r="K140" s="417">
        <v>206.6</v>
      </c>
      <c r="L140" s="417">
        <v>200.4</v>
      </c>
      <c r="M140" s="417">
        <v>2.60771</v>
      </c>
    </row>
    <row r="141" spans="1:13">
      <c r="A141" s="245">
        <v>131</v>
      </c>
      <c r="B141" s="419" t="s">
        <v>90</v>
      </c>
      <c r="C141" s="417">
        <v>4588.75</v>
      </c>
      <c r="D141" s="418">
        <v>4596.1166666666668</v>
      </c>
      <c r="E141" s="418">
        <v>4568.2833333333338</v>
      </c>
      <c r="F141" s="418">
        <v>4547.8166666666666</v>
      </c>
      <c r="G141" s="418">
        <v>4519.9833333333336</v>
      </c>
      <c r="H141" s="418">
        <v>4616.5833333333339</v>
      </c>
      <c r="I141" s="418">
        <v>4644.4166666666661</v>
      </c>
      <c r="J141" s="418">
        <v>4664.8833333333341</v>
      </c>
      <c r="K141" s="417">
        <v>4623.95</v>
      </c>
      <c r="L141" s="417">
        <v>4575.6499999999996</v>
      </c>
      <c r="M141" s="417">
        <v>2.0524900000000001</v>
      </c>
    </row>
    <row r="142" spans="1:13">
      <c r="A142" s="245">
        <v>132</v>
      </c>
      <c r="B142" s="419" t="s">
        <v>344</v>
      </c>
      <c r="C142" s="417">
        <v>4551.1499999999996</v>
      </c>
      <c r="D142" s="418">
        <v>4551.2999999999993</v>
      </c>
      <c r="E142" s="418">
        <v>4484.8999999999987</v>
      </c>
      <c r="F142" s="418">
        <v>4418.6499999999996</v>
      </c>
      <c r="G142" s="418">
        <v>4352.2499999999991</v>
      </c>
      <c r="H142" s="418">
        <v>4617.5499999999984</v>
      </c>
      <c r="I142" s="418">
        <v>4683.95</v>
      </c>
      <c r="J142" s="418">
        <v>4750.199999999998</v>
      </c>
      <c r="K142" s="417">
        <v>4617.7</v>
      </c>
      <c r="L142" s="417">
        <v>4485.05</v>
      </c>
      <c r="M142" s="417">
        <v>1.7283500000000001</v>
      </c>
    </row>
    <row r="143" spans="1:13">
      <c r="A143" s="245">
        <v>133</v>
      </c>
      <c r="B143" s="419" t="s">
        <v>345</v>
      </c>
      <c r="C143" s="417">
        <v>3515.45</v>
      </c>
      <c r="D143" s="418">
        <v>3505.7333333333336</v>
      </c>
      <c r="E143" s="418">
        <v>3486.4666666666672</v>
      </c>
      <c r="F143" s="418">
        <v>3457.4833333333336</v>
      </c>
      <c r="G143" s="418">
        <v>3438.2166666666672</v>
      </c>
      <c r="H143" s="418">
        <v>3534.7166666666672</v>
      </c>
      <c r="I143" s="418">
        <v>3553.9833333333336</v>
      </c>
      <c r="J143" s="418">
        <v>3582.9666666666672</v>
      </c>
      <c r="K143" s="417">
        <v>3525</v>
      </c>
      <c r="L143" s="417">
        <v>3476.75</v>
      </c>
      <c r="M143" s="417">
        <v>1.70112</v>
      </c>
    </row>
    <row r="144" spans="1:13">
      <c r="A144" s="245">
        <v>134</v>
      </c>
      <c r="B144" s="419" t="s">
        <v>93</v>
      </c>
      <c r="C144" s="417">
        <v>5494.3</v>
      </c>
      <c r="D144" s="418">
        <v>5478.0999999999995</v>
      </c>
      <c r="E144" s="418">
        <v>5456.1999999999989</v>
      </c>
      <c r="F144" s="418">
        <v>5418.0999999999995</v>
      </c>
      <c r="G144" s="418">
        <v>5396.1999999999989</v>
      </c>
      <c r="H144" s="418">
        <v>5516.1999999999989</v>
      </c>
      <c r="I144" s="418">
        <v>5538.0999999999985</v>
      </c>
      <c r="J144" s="418">
        <v>5576.1999999999989</v>
      </c>
      <c r="K144" s="417">
        <v>5500</v>
      </c>
      <c r="L144" s="417">
        <v>5440</v>
      </c>
      <c r="M144" s="417">
        <v>1.8265899999999999</v>
      </c>
    </row>
    <row r="145" spans="1:13">
      <c r="A145" s="245">
        <v>135</v>
      </c>
      <c r="B145" s="419" t="s">
        <v>346</v>
      </c>
      <c r="C145" s="417">
        <v>412.35</v>
      </c>
      <c r="D145" s="418">
        <v>415.08333333333331</v>
      </c>
      <c r="E145" s="418">
        <v>407.81666666666661</v>
      </c>
      <c r="F145" s="418">
        <v>403.2833333333333</v>
      </c>
      <c r="G145" s="418">
        <v>396.01666666666659</v>
      </c>
      <c r="H145" s="418">
        <v>419.61666666666662</v>
      </c>
      <c r="I145" s="418">
        <v>426.88333333333338</v>
      </c>
      <c r="J145" s="418">
        <v>431.41666666666663</v>
      </c>
      <c r="K145" s="417">
        <v>422.35</v>
      </c>
      <c r="L145" s="417">
        <v>410.55</v>
      </c>
      <c r="M145" s="417">
        <v>4.9722999999999997</v>
      </c>
    </row>
    <row r="146" spans="1:13">
      <c r="A146" s="245">
        <v>136</v>
      </c>
      <c r="B146" s="419" t="s">
        <v>347</v>
      </c>
      <c r="C146" s="417">
        <v>117.1</v>
      </c>
      <c r="D146" s="418">
        <v>117.68333333333334</v>
      </c>
      <c r="E146" s="418">
        <v>115.86666666666667</v>
      </c>
      <c r="F146" s="418">
        <v>114.63333333333334</v>
      </c>
      <c r="G146" s="418">
        <v>112.81666666666668</v>
      </c>
      <c r="H146" s="418">
        <v>118.91666666666667</v>
      </c>
      <c r="I146" s="418">
        <v>120.73333333333333</v>
      </c>
      <c r="J146" s="418">
        <v>121.96666666666667</v>
      </c>
      <c r="K146" s="417">
        <v>119.5</v>
      </c>
      <c r="L146" s="417">
        <v>116.45</v>
      </c>
      <c r="M146" s="417">
        <v>4.2359900000000001</v>
      </c>
    </row>
    <row r="147" spans="1:13">
      <c r="A147" s="245">
        <v>137</v>
      </c>
      <c r="B147" s="419" t="s">
        <v>807</v>
      </c>
      <c r="C147" s="417">
        <v>265.3</v>
      </c>
      <c r="D147" s="418">
        <v>267.16666666666669</v>
      </c>
      <c r="E147" s="418">
        <v>260.73333333333335</v>
      </c>
      <c r="F147" s="418">
        <v>256.16666666666669</v>
      </c>
      <c r="G147" s="418">
        <v>249.73333333333335</v>
      </c>
      <c r="H147" s="418">
        <v>271.73333333333335</v>
      </c>
      <c r="I147" s="418">
        <v>278.16666666666663</v>
      </c>
      <c r="J147" s="418">
        <v>282.73333333333335</v>
      </c>
      <c r="K147" s="417">
        <v>273.60000000000002</v>
      </c>
      <c r="L147" s="417">
        <v>262.60000000000002</v>
      </c>
      <c r="M147" s="417">
        <v>2.3050799999999998</v>
      </c>
    </row>
    <row r="148" spans="1:13">
      <c r="A148" s="245">
        <v>138</v>
      </c>
      <c r="B148" s="419" t="s">
        <v>235</v>
      </c>
      <c r="C148" s="417">
        <v>95.05</v>
      </c>
      <c r="D148" s="418">
        <v>93.116666666666674</v>
      </c>
      <c r="E148" s="418">
        <v>91.183333333333351</v>
      </c>
      <c r="F148" s="418">
        <v>87.316666666666677</v>
      </c>
      <c r="G148" s="418">
        <v>85.383333333333354</v>
      </c>
      <c r="H148" s="418">
        <v>96.983333333333348</v>
      </c>
      <c r="I148" s="418">
        <v>98.916666666666686</v>
      </c>
      <c r="J148" s="418">
        <v>102.78333333333335</v>
      </c>
      <c r="K148" s="417">
        <v>95.05</v>
      </c>
      <c r="L148" s="417">
        <v>89.25</v>
      </c>
      <c r="M148" s="417">
        <v>152.48643000000001</v>
      </c>
    </row>
    <row r="149" spans="1:13">
      <c r="A149" s="245">
        <v>139</v>
      </c>
      <c r="B149" s="419" t="s">
        <v>94</v>
      </c>
      <c r="C149" s="417">
        <v>2709.5</v>
      </c>
      <c r="D149" s="418">
        <v>2719.4833333333331</v>
      </c>
      <c r="E149" s="418">
        <v>2695.0166666666664</v>
      </c>
      <c r="F149" s="418">
        <v>2680.5333333333333</v>
      </c>
      <c r="G149" s="418">
        <v>2656.0666666666666</v>
      </c>
      <c r="H149" s="418">
        <v>2733.9666666666662</v>
      </c>
      <c r="I149" s="418">
        <v>2758.4333333333325</v>
      </c>
      <c r="J149" s="418">
        <v>2772.9166666666661</v>
      </c>
      <c r="K149" s="417">
        <v>2743.95</v>
      </c>
      <c r="L149" s="417">
        <v>2705</v>
      </c>
      <c r="M149" s="417">
        <v>2.7384300000000001</v>
      </c>
    </row>
    <row r="150" spans="1:13">
      <c r="A150" s="245">
        <v>140</v>
      </c>
      <c r="B150" s="419" t="s">
        <v>348</v>
      </c>
      <c r="C150" s="417">
        <v>220.5</v>
      </c>
      <c r="D150" s="418">
        <v>219.86666666666667</v>
      </c>
      <c r="E150" s="418">
        <v>214.63333333333335</v>
      </c>
      <c r="F150" s="418">
        <v>208.76666666666668</v>
      </c>
      <c r="G150" s="418">
        <v>203.53333333333336</v>
      </c>
      <c r="H150" s="418">
        <v>225.73333333333335</v>
      </c>
      <c r="I150" s="418">
        <v>230.9666666666667</v>
      </c>
      <c r="J150" s="418">
        <v>236.83333333333334</v>
      </c>
      <c r="K150" s="417">
        <v>225.1</v>
      </c>
      <c r="L150" s="417">
        <v>214</v>
      </c>
      <c r="M150" s="417">
        <v>6.5874800000000002</v>
      </c>
    </row>
    <row r="151" spans="1:13">
      <c r="A151" s="245">
        <v>141</v>
      </c>
      <c r="B151" s="419" t="s">
        <v>236</v>
      </c>
      <c r="C151" s="417">
        <v>576.79999999999995</v>
      </c>
      <c r="D151" s="418">
        <v>574.26666666666665</v>
      </c>
      <c r="E151" s="418">
        <v>570.5333333333333</v>
      </c>
      <c r="F151" s="418">
        <v>564.26666666666665</v>
      </c>
      <c r="G151" s="418">
        <v>560.5333333333333</v>
      </c>
      <c r="H151" s="418">
        <v>580.5333333333333</v>
      </c>
      <c r="I151" s="418">
        <v>584.26666666666665</v>
      </c>
      <c r="J151" s="418">
        <v>590.5333333333333</v>
      </c>
      <c r="K151" s="417">
        <v>578</v>
      </c>
      <c r="L151" s="417">
        <v>568</v>
      </c>
      <c r="M151" s="417">
        <v>4.9788500000000004</v>
      </c>
    </row>
    <row r="152" spans="1:13">
      <c r="A152" s="245">
        <v>142</v>
      </c>
      <c r="B152" s="419" t="s">
        <v>237</v>
      </c>
      <c r="C152" s="417">
        <v>1595.35</v>
      </c>
      <c r="D152" s="418">
        <v>1602.2</v>
      </c>
      <c r="E152" s="418">
        <v>1554.5</v>
      </c>
      <c r="F152" s="418">
        <v>1513.6499999999999</v>
      </c>
      <c r="G152" s="418">
        <v>1465.9499999999998</v>
      </c>
      <c r="H152" s="418">
        <v>1643.0500000000002</v>
      </c>
      <c r="I152" s="418">
        <v>1690.7500000000005</v>
      </c>
      <c r="J152" s="418">
        <v>1731.6000000000004</v>
      </c>
      <c r="K152" s="417">
        <v>1649.9</v>
      </c>
      <c r="L152" s="417">
        <v>1561.35</v>
      </c>
      <c r="M152" s="417">
        <v>1.7212499999999999</v>
      </c>
    </row>
    <row r="153" spans="1:13">
      <c r="A153" s="245">
        <v>143</v>
      </c>
      <c r="B153" s="419" t="s">
        <v>238</v>
      </c>
      <c r="C153" s="417">
        <v>79.150000000000006</v>
      </c>
      <c r="D153" s="418">
        <v>79.366666666666674</v>
      </c>
      <c r="E153" s="418">
        <v>78.783333333333346</v>
      </c>
      <c r="F153" s="418">
        <v>78.416666666666671</v>
      </c>
      <c r="G153" s="418">
        <v>77.833333333333343</v>
      </c>
      <c r="H153" s="418">
        <v>79.733333333333348</v>
      </c>
      <c r="I153" s="418">
        <v>80.316666666666663</v>
      </c>
      <c r="J153" s="418">
        <v>80.683333333333351</v>
      </c>
      <c r="K153" s="417">
        <v>79.95</v>
      </c>
      <c r="L153" s="417">
        <v>79</v>
      </c>
      <c r="M153" s="417">
        <v>14.69642</v>
      </c>
    </row>
    <row r="154" spans="1:13">
      <c r="A154" s="245">
        <v>144</v>
      </c>
      <c r="B154" s="419" t="s">
        <v>95</v>
      </c>
      <c r="C154" s="417">
        <v>138.19999999999999</v>
      </c>
      <c r="D154" s="418">
        <v>136.16666666666666</v>
      </c>
      <c r="E154" s="418">
        <v>134.13333333333333</v>
      </c>
      <c r="F154" s="418">
        <v>130.06666666666666</v>
      </c>
      <c r="G154" s="418">
        <v>128.03333333333333</v>
      </c>
      <c r="H154" s="418">
        <v>140.23333333333332</v>
      </c>
      <c r="I154" s="418">
        <v>142.26666666666668</v>
      </c>
      <c r="J154" s="418">
        <v>146.33333333333331</v>
      </c>
      <c r="K154" s="417">
        <v>138.19999999999999</v>
      </c>
      <c r="L154" s="417">
        <v>132.1</v>
      </c>
      <c r="M154" s="417">
        <v>244.22756999999999</v>
      </c>
    </row>
    <row r="155" spans="1:13">
      <c r="A155" s="245">
        <v>145</v>
      </c>
      <c r="B155" s="419" t="s">
        <v>349</v>
      </c>
      <c r="C155" s="417">
        <v>747.25</v>
      </c>
      <c r="D155" s="418">
        <v>753.15</v>
      </c>
      <c r="E155" s="418">
        <v>732.3</v>
      </c>
      <c r="F155" s="418">
        <v>717.35</v>
      </c>
      <c r="G155" s="418">
        <v>696.5</v>
      </c>
      <c r="H155" s="418">
        <v>768.09999999999991</v>
      </c>
      <c r="I155" s="418">
        <v>788.95</v>
      </c>
      <c r="J155" s="418">
        <v>803.89999999999986</v>
      </c>
      <c r="K155" s="417">
        <v>774</v>
      </c>
      <c r="L155" s="417">
        <v>738.2</v>
      </c>
      <c r="M155" s="417">
        <v>2.2338300000000002</v>
      </c>
    </row>
    <row r="156" spans="1:13">
      <c r="A156" s="245">
        <v>146</v>
      </c>
      <c r="B156" s="419" t="s">
        <v>96</v>
      </c>
      <c r="C156" s="417">
        <v>1200.75</v>
      </c>
      <c r="D156" s="418">
        <v>1201.7833333333333</v>
      </c>
      <c r="E156" s="418">
        <v>1192.4666666666667</v>
      </c>
      <c r="F156" s="418">
        <v>1184.1833333333334</v>
      </c>
      <c r="G156" s="418">
        <v>1174.8666666666668</v>
      </c>
      <c r="H156" s="418">
        <v>1210.0666666666666</v>
      </c>
      <c r="I156" s="418">
        <v>1219.3833333333332</v>
      </c>
      <c r="J156" s="418">
        <v>1227.6666666666665</v>
      </c>
      <c r="K156" s="417">
        <v>1211.0999999999999</v>
      </c>
      <c r="L156" s="417">
        <v>1193.5</v>
      </c>
      <c r="M156" s="417">
        <v>5.5827600000000004</v>
      </c>
    </row>
    <row r="157" spans="1:13">
      <c r="A157" s="245">
        <v>147</v>
      </c>
      <c r="B157" s="419" t="s">
        <v>97</v>
      </c>
      <c r="C157" s="417">
        <v>183.25</v>
      </c>
      <c r="D157" s="418">
        <v>183.58333333333334</v>
      </c>
      <c r="E157" s="418">
        <v>182.36666666666667</v>
      </c>
      <c r="F157" s="418">
        <v>181.48333333333332</v>
      </c>
      <c r="G157" s="418">
        <v>180.26666666666665</v>
      </c>
      <c r="H157" s="418">
        <v>184.4666666666667</v>
      </c>
      <c r="I157" s="418">
        <v>185.68333333333334</v>
      </c>
      <c r="J157" s="418">
        <v>186.56666666666672</v>
      </c>
      <c r="K157" s="417">
        <v>184.8</v>
      </c>
      <c r="L157" s="417">
        <v>182.7</v>
      </c>
      <c r="M157" s="417">
        <v>15.50319</v>
      </c>
    </row>
    <row r="158" spans="1:13">
      <c r="A158" s="245">
        <v>148</v>
      </c>
      <c r="B158" s="419" t="s">
        <v>351</v>
      </c>
      <c r="C158" s="417">
        <v>374.95</v>
      </c>
      <c r="D158" s="418">
        <v>371.85000000000008</v>
      </c>
      <c r="E158" s="418">
        <v>363.70000000000016</v>
      </c>
      <c r="F158" s="418">
        <v>352.4500000000001</v>
      </c>
      <c r="G158" s="418">
        <v>344.30000000000018</v>
      </c>
      <c r="H158" s="418">
        <v>383.10000000000014</v>
      </c>
      <c r="I158" s="418">
        <v>391.25000000000011</v>
      </c>
      <c r="J158" s="418">
        <v>402.50000000000011</v>
      </c>
      <c r="K158" s="417">
        <v>380</v>
      </c>
      <c r="L158" s="417">
        <v>360.6</v>
      </c>
      <c r="M158" s="417">
        <v>6.1279199999999996</v>
      </c>
    </row>
    <row r="159" spans="1:13">
      <c r="A159" s="245">
        <v>149</v>
      </c>
      <c r="B159" s="419" t="s">
        <v>98</v>
      </c>
      <c r="C159" s="417">
        <v>89.5</v>
      </c>
      <c r="D159" s="418">
        <v>89.166666666666671</v>
      </c>
      <c r="E159" s="418">
        <v>87.433333333333337</v>
      </c>
      <c r="F159" s="418">
        <v>85.36666666666666</v>
      </c>
      <c r="G159" s="418">
        <v>83.633333333333326</v>
      </c>
      <c r="H159" s="418">
        <v>91.233333333333348</v>
      </c>
      <c r="I159" s="418">
        <v>92.966666666666669</v>
      </c>
      <c r="J159" s="418">
        <v>95.03333333333336</v>
      </c>
      <c r="K159" s="417">
        <v>90.9</v>
      </c>
      <c r="L159" s="417">
        <v>87.1</v>
      </c>
      <c r="M159" s="417">
        <v>665.43935999999997</v>
      </c>
    </row>
    <row r="160" spans="1:13">
      <c r="A160" s="245">
        <v>150</v>
      </c>
      <c r="B160" s="419" t="s">
        <v>352</v>
      </c>
      <c r="C160" s="417">
        <v>3045.4</v>
      </c>
      <c r="D160" s="418">
        <v>3051.7999999999997</v>
      </c>
      <c r="E160" s="418">
        <v>3013.5999999999995</v>
      </c>
      <c r="F160" s="418">
        <v>2981.7999999999997</v>
      </c>
      <c r="G160" s="418">
        <v>2943.5999999999995</v>
      </c>
      <c r="H160" s="418">
        <v>3083.5999999999995</v>
      </c>
      <c r="I160" s="418">
        <v>3121.7999999999993</v>
      </c>
      <c r="J160" s="418">
        <v>3153.5999999999995</v>
      </c>
      <c r="K160" s="417">
        <v>3090</v>
      </c>
      <c r="L160" s="417">
        <v>3020</v>
      </c>
      <c r="M160" s="417">
        <v>0.17188999999999999</v>
      </c>
    </row>
    <row r="161" spans="1:13">
      <c r="A161" s="245">
        <v>151</v>
      </c>
      <c r="B161" s="419" t="s">
        <v>353</v>
      </c>
      <c r="C161" s="417">
        <v>512.79999999999995</v>
      </c>
      <c r="D161" s="418">
        <v>511.48333333333329</v>
      </c>
      <c r="E161" s="418">
        <v>504.96666666666658</v>
      </c>
      <c r="F161" s="418">
        <v>497.13333333333327</v>
      </c>
      <c r="G161" s="418">
        <v>490.61666666666656</v>
      </c>
      <c r="H161" s="418">
        <v>519.31666666666661</v>
      </c>
      <c r="I161" s="418">
        <v>525.83333333333337</v>
      </c>
      <c r="J161" s="418">
        <v>533.66666666666663</v>
      </c>
      <c r="K161" s="417">
        <v>518</v>
      </c>
      <c r="L161" s="417">
        <v>503.65</v>
      </c>
      <c r="M161" s="417">
        <v>4.9035700000000002</v>
      </c>
    </row>
    <row r="162" spans="1:13">
      <c r="A162" s="245">
        <v>152</v>
      </c>
      <c r="B162" s="419" t="s">
        <v>354</v>
      </c>
      <c r="C162" s="417">
        <v>182.05</v>
      </c>
      <c r="D162" s="418">
        <v>181.98333333333335</v>
      </c>
      <c r="E162" s="418">
        <v>180.3666666666667</v>
      </c>
      <c r="F162" s="418">
        <v>178.68333333333337</v>
      </c>
      <c r="G162" s="418">
        <v>177.06666666666672</v>
      </c>
      <c r="H162" s="418">
        <v>183.66666666666669</v>
      </c>
      <c r="I162" s="418">
        <v>185.28333333333336</v>
      </c>
      <c r="J162" s="418">
        <v>186.96666666666667</v>
      </c>
      <c r="K162" s="417">
        <v>183.6</v>
      </c>
      <c r="L162" s="417">
        <v>180.3</v>
      </c>
      <c r="M162" s="417">
        <v>6.95444</v>
      </c>
    </row>
    <row r="163" spans="1:13">
      <c r="A163" s="245">
        <v>153</v>
      </c>
      <c r="B163" s="419" t="s">
        <v>355</v>
      </c>
      <c r="C163" s="417">
        <v>196.95</v>
      </c>
      <c r="D163" s="418">
        <v>197.85</v>
      </c>
      <c r="E163" s="418">
        <v>192.2</v>
      </c>
      <c r="F163" s="418">
        <v>187.45</v>
      </c>
      <c r="G163" s="418">
        <v>181.79999999999998</v>
      </c>
      <c r="H163" s="418">
        <v>202.6</v>
      </c>
      <c r="I163" s="418">
        <v>208.25000000000003</v>
      </c>
      <c r="J163" s="418">
        <v>213</v>
      </c>
      <c r="K163" s="417">
        <v>203.5</v>
      </c>
      <c r="L163" s="417">
        <v>193.1</v>
      </c>
      <c r="M163" s="417">
        <v>62.756779999999999</v>
      </c>
    </row>
    <row r="164" spans="1:13">
      <c r="A164" s="245">
        <v>154</v>
      </c>
      <c r="B164" s="419" t="s">
        <v>356</v>
      </c>
      <c r="C164" s="417">
        <v>235.85</v>
      </c>
      <c r="D164" s="418">
        <v>236.5</v>
      </c>
      <c r="E164" s="418">
        <v>234</v>
      </c>
      <c r="F164" s="418">
        <v>232.15</v>
      </c>
      <c r="G164" s="418">
        <v>229.65</v>
      </c>
      <c r="H164" s="418">
        <v>238.35</v>
      </c>
      <c r="I164" s="418">
        <v>240.85</v>
      </c>
      <c r="J164" s="418">
        <v>242.7</v>
      </c>
      <c r="K164" s="417">
        <v>239</v>
      </c>
      <c r="L164" s="417">
        <v>234.65</v>
      </c>
      <c r="M164" s="417">
        <v>14.692909999999999</v>
      </c>
    </row>
    <row r="165" spans="1:13">
      <c r="A165" s="245">
        <v>155</v>
      </c>
      <c r="B165" s="419" t="s">
        <v>239</v>
      </c>
      <c r="C165" s="417">
        <v>9.4499999999999993</v>
      </c>
      <c r="D165" s="418">
        <v>9.5666666666666664</v>
      </c>
      <c r="E165" s="418">
        <v>9.1833333333333336</v>
      </c>
      <c r="F165" s="418">
        <v>8.9166666666666679</v>
      </c>
      <c r="G165" s="418">
        <v>8.533333333333335</v>
      </c>
      <c r="H165" s="418">
        <v>9.8333333333333321</v>
      </c>
      <c r="I165" s="418">
        <v>10.216666666666665</v>
      </c>
      <c r="J165" s="418">
        <v>10.483333333333331</v>
      </c>
      <c r="K165" s="417">
        <v>9.9499999999999993</v>
      </c>
      <c r="L165" s="417">
        <v>9.3000000000000007</v>
      </c>
      <c r="M165" s="417">
        <v>217.85851</v>
      </c>
    </row>
    <row r="166" spans="1:13">
      <c r="A166" s="245">
        <v>156</v>
      </c>
      <c r="B166" s="419" t="s">
        <v>240</v>
      </c>
      <c r="C166" s="417">
        <v>66.599999999999994</v>
      </c>
      <c r="D166" s="418">
        <v>65.633333333333326</v>
      </c>
      <c r="E166" s="418">
        <v>64.666666666666657</v>
      </c>
      <c r="F166" s="418">
        <v>62.733333333333334</v>
      </c>
      <c r="G166" s="418">
        <v>61.766666666666666</v>
      </c>
      <c r="H166" s="418">
        <v>67.566666666666649</v>
      </c>
      <c r="I166" s="418">
        <v>68.533333333333317</v>
      </c>
      <c r="J166" s="418">
        <v>70.46666666666664</v>
      </c>
      <c r="K166" s="417">
        <v>66.599999999999994</v>
      </c>
      <c r="L166" s="417">
        <v>63.7</v>
      </c>
      <c r="M166" s="417">
        <v>51.550249999999998</v>
      </c>
    </row>
    <row r="167" spans="1:13">
      <c r="A167" s="245">
        <v>157</v>
      </c>
      <c r="B167" s="419" t="s">
        <v>99</v>
      </c>
      <c r="C167" s="417">
        <v>146.75</v>
      </c>
      <c r="D167" s="418">
        <v>147.48333333333332</v>
      </c>
      <c r="E167" s="418">
        <v>145.76666666666665</v>
      </c>
      <c r="F167" s="418">
        <v>144.78333333333333</v>
      </c>
      <c r="G167" s="418">
        <v>143.06666666666666</v>
      </c>
      <c r="H167" s="418">
        <v>148.46666666666664</v>
      </c>
      <c r="I167" s="418">
        <v>150.18333333333328</v>
      </c>
      <c r="J167" s="418">
        <v>151.16666666666663</v>
      </c>
      <c r="K167" s="417">
        <v>149.19999999999999</v>
      </c>
      <c r="L167" s="417">
        <v>146.5</v>
      </c>
      <c r="M167" s="417">
        <v>97.721239999999995</v>
      </c>
    </row>
    <row r="168" spans="1:13">
      <c r="A168" s="245">
        <v>158</v>
      </c>
      <c r="B168" s="419" t="s">
        <v>357</v>
      </c>
      <c r="C168" s="417">
        <v>341.5</v>
      </c>
      <c r="D168" s="418">
        <v>342.08333333333331</v>
      </c>
      <c r="E168" s="418">
        <v>339.16666666666663</v>
      </c>
      <c r="F168" s="418">
        <v>336.83333333333331</v>
      </c>
      <c r="G168" s="418">
        <v>333.91666666666663</v>
      </c>
      <c r="H168" s="418">
        <v>344.41666666666663</v>
      </c>
      <c r="I168" s="418">
        <v>347.33333333333326</v>
      </c>
      <c r="J168" s="418">
        <v>349.66666666666663</v>
      </c>
      <c r="K168" s="417">
        <v>345</v>
      </c>
      <c r="L168" s="417">
        <v>339.75</v>
      </c>
      <c r="M168" s="417">
        <v>1.0705899999999999</v>
      </c>
    </row>
    <row r="169" spans="1:13">
      <c r="A169" s="245">
        <v>159</v>
      </c>
      <c r="B169" s="419" t="s">
        <v>725</v>
      </c>
      <c r="C169" s="417">
        <v>4729.95</v>
      </c>
      <c r="D169" s="418">
        <v>4727.333333333333</v>
      </c>
      <c r="E169" s="418">
        <v>4673.9166666666661</v>
      </c>
      <c r="F169" s="418">
        <v>4617.8833333333332</v>
      </c>
      <c r="G169" s="418">
        <v>4564.4666666666662</v>
      </c>
      <c r="H169" s="418">
        <v>4783.3666666666659</v>
      </c>
      <c r="I169" s="418">
        <v>4836.7833333333319</v>
      </c>
      <c r="J169" s="418">
        <v>4892.8166666666657</v>
      </c>
      <c r="K169" s="417">
        <v>4780.75</v>
      </c>
      <c r="L169" s="417">
        <v>4671.3</v>
      </c>
      <c r="M169" s="417">
        <v>0.31468000000000002</v>
      </c>
    </row>
    <row r="170" spans="1:13">
      <c r="A170" s="245">
        <v>160</v>
      </c>
      <c r="B170" s="419" t="s">
        <v>102</v>
      </c>
      <c r="C170" s="417">
        <v>31.5</v>
      </c>
      <c r="D170" s="418">
        <v>31.8</v>
      </c>
      <c r="E170" s="418">
        <v>31.1</v>
      </c>
      <c r="F170" s="418">
        <v>30.7</v>
      </c>
      <c r="G170" s="418">
        <v>30</v>
      </c>
      <c r="H170" s="418">
        <v>32.200000000000003</v>
      </c>
      <c r="I170" s="418">
        <v>32.9</v>
      </c>
      <c r="J170" s="418">
        <v>33.300000000000004</v>
      </c>
      <c r="K170" s="417">
        <v>32.5</v>
      </c>
      <c r="L170" s="417">
        <v>31.4</v>
      </c>
      <c r="M170" s="417">
        <v>168.38547</v>
      </c>
    </row>
    <row r="171" spans="1:13">
      <c r="A171" s="245">
        <v>161</v>
      </c>
      <c r="B171" s="419" t="s">
        <v>358</v>
      </c>
      <c r="C171" s="417">
        <v>3127.7</v>
      </c>
      <c r="D171" s="418">
        <v>3138.8833333333332</v>
      </c>
      <c r="E171" s="418">
        <v>3107.7666666666664</v>
      </c>
      <c r="F171" s="418">
        <v>3087.833333333333</v>
      </c>
      <c r="G171" s="418">
        <v>3056.7166666666662</v>
      </c>
      <c r="H171" s="418">
        <v>3158.8166666666666</v>
      </c>
      <c r="I171" s="418">
        <v>3189.9333333333334</v>
      </c>
      <c r="J171" s="418">
        <v>3209.8666666666668</v>
      </c>
      <c r="K171" s="417">
        <v>3170</v>
      </c>
      <c r="L171" s="417">
        <v>3118.95</v>
      </c>
      <c r="M171" s="417">
        <v>0.18836</v>
      </c>
    </row>
    <row r="172" spans="1:13">
      <c r="A172" s="245">
        <v>162</v>
      </c>
      <c r="B172" s="419" t="s">
        <v>726</v>
      </c>
      <c r="C172" s="417">
        <v>199</v>
      </c>
      <c r="D172" s="418">
        <v>199.95000000000002</v>
      </c>
      <c r="E172" s="418">
        <v>197.45000000000005</v>
      </c>
      <c r="F172" s="418">
        <v>195.90000000000003</v>
      </c>
      <c r="G172" s="418">
        <v>193.40000000000006</v>
      </c>
      <c r="H172" s="418">
        <v>201.50000000000003</v>
      </c>
      <c r="I172" s="418">
        <v>203.99999999999997</v>
      </c>
      <c r="J172" s="418">
        <v>205.55</v>
      </c>
      <c r="K172" s="417">
        <v>202.45</v>
      </c>
      <c r="L172" s="417">
        <v>198.4</v>
      </c>
      <c r="M172" s="417">
        <v>2.0519699999999998</v>
      </c>
    </row>
    <row r="173" spans="1:13">
      <c r="A173" s="245">
        <v>163</v>
      </c>
      <c r="B173" s="419" t="s">
        <v>359</v>
      </c>
      <c r="C173" s="417">
        <v>3436.35</v>
      </c>
      <c r="D173" s="418">
        <v>3434.6833333333329</v>
      </c>
      <c r="E173" s="418">
        <v>3399.3666666666659</v>
      </c>
      <c r="F173" s="418">
        <v>3362.3833333333328</v>
      </c>
      <c r="G173" s="418">
        <v>3327.0666666666657</v>
      </c>
      <c r="H173" s="418">
        <v>3471.6666666666661</v>
      </c>
      <c r="I173" s="418">
        <v>3506.9833333333327</v>
      </c>
      <c r="J173" s="418">
        <v>3543.9666666666662</v>
      </c>
      <c r="K173" s="417">
        <v>3470</v>
      </c>
      <c r="L173" s="417">
        <v>3397.7</v>
      </c>
      <c r="M173" s="417">
        <v>0.29966999999999999</v>
      </c>
    </row>
    <row r="174" spans="1:13">
      <c r="A174" s="245">
        <v>164</v>
      </c>
      <c r="B174" s="419" t="s">
        <v>241</v>
      </c>
      <c r="C174" s="417">
        <v>191.6</v>
      </c>
      <c r="D174" s="418">
        <v>193.1</v>
      </c>
      <c r="E174" s="418">
        <v>189</v>
      </c>
      <c r="F174" s="418">
        <v>186.4</v>
      </c>
      <c r="G174" s="418">
        <v>182.3</v>
      </c>
      <c r="H174" s="418">
        <v>195.7</v>
      </c>
      <c r="I174" s="418">
        <v>199.79999999999995</v>
      </c>
      <c r="J174" s="418">
        <v>202.39999999999998</v>
      </c>
      <c r="K174" s="417">
        <v>197.2</v>
      </c>
      <c r="L174" s="417">
        <v>190.5</v>
      </c>
      <c r="M174" s="417">
        <v>5.72187</v>
      </c>
    </row>
    <row r="175" spans="1:13">
      <c r="A175" s="245">
        <v>165</v>
      </c>
      <c r="B175" s="419" t="s">
        <v>360</v>
      </c>
      <c r="C175" s="417">
        <v>5722.05</v>
      </c>
      <c r="D175" s="418">
        <v>5688.1166666666659</v>
      </c>
      <c r="E175" s="418">
        <v>5637.2333333333318</v>
      </c>
      <c r="F175" s="418">
        <v>5552.4166666666661</v>
      </c>
      <c r="G175" s="418">
        <v>5501.5333333333319</v>
      </c>
      <c r="H175" s="418">
        <v>5772.9333333333316</v>
      </c>
      <c r="I175" s="418">
        <v>5823.8166666666648</v>
      </c>
      <c r="J175" s="418">
        <v>5908.6333333333314</v>
      </c>
      <c r="K175" s="417">
        <v>5739</v>
      </c>
      <c r="L175" s="417">
        <v>5603.3</v>
      </c>
      <c r="M175" s="417">
        <v>0.23224</v>
      </c>
    </row>
    <row r="176" spans="1:13">
      <c r="A176" s="245">
        <v>166</v>
      </c>
      <c r="B176" s="419" t="s">
        <v>868</v>
      </c>
      <c r="C176" s="417">
        <v>3599.3</v>
      </c>
      <c r="D176" s="418">
        <v>3617.1</v>
      </c>
      <c r="E176" s="418">
        <v>3544.2</v>
      </c>
      <c r="F176" s="418">
        <v>3489.1</v>
      </c>
      <c r="G176" s="418">
        <v>3416.2</v>
      </c>
      <c r="H176" s="418">
        <v>3672.2</v>
      </c>
      <c r="I176" s="418">
        <v>3745.1000000000004</v>
      </c>
      <c r="J176" s="418">
        <v>3800.2</v>
      </c>
      <c r="K176" s="417">
        <v>3690</v>
      </c>
      <c r="L176" s="417">
        <v>3562</v>
      </c>
      <c r="M176" s="417">
        <v>2.109</v>
      </c>
    </row>
    <row r="177" spans="1:13">
      <c r="A177" s="245">
        <v>167</v>
      </c>
      <c r="B177" s="419" t="s">
        <v>361</v>
      </c>
      <c r="C177" s="417">
        <v>1496.05</v>
      </c>
      <c r="D177" s="418">
        <v>1502.0166666666667</v>
      </c>
      <c r="E177" s="418">
        <v>1489.0333333333333</v>
      </c>
      <c r="F177" s="418">
        <v>1482.0166666666667</v>
      </c>
      <c r="G177" s="418">
        <v>1469.0333333333333</v>
      </c>
      <c r="H177" s="418">
        <v>1509.0333333333333</v>
      </c>
      <c r="I177" s="418">
        <v>1522.0166666666664</v>
      </c>
      <c r="J177" s="418">
        <v>1529.0333333333333</v>
      </c>
      <c r="K177" s="417">
        <v>1515</v>
      </c>
      <c r="L177" s="417">
        <v>1495</v>
      </c>
      <c r="M177" s="417">
        <v>0.21437999999999999</v>
      </c>
    </row>
    <row r="178" spans="1:13">
      <c r="A178" s="245">
        <v>168</v>
      </c>
      <c r="B178" s="419" t="s">
        <v>100</v>
      </c>
      <c r="C178" s="417">
        <v>656.2</v>
      </c>
      <c r="D178" s="418">
        <v>661.11666666666667</v>
      </c>
      <c r="E178" s="418">
        <v>647.2833333333333</v>
      </c>
      <c r="F178" s="418">
        <v>638.36666666666667</v>
      </c>
      <c r="G178" s="418">
        <v>624.5333333333333</v>
      </c>
      <c r="H178" s="418">
        <v>670.0333333333333</v>
      </c>
      <c r="I178" s="418">
        <v>683.86666666666656</v>
      </c>
      <c r="J178" s="418">
        <v>692.7833333333333</v>
      </c>
      <c r="K178" s="417">
        <v>674.95</v>
      </c>
      <c r="L178" s="417">
        <v>652.20000000000005</v>
      </c>
      <c r="M178" s="417">
        <v>41.918990000000001</v>
      </c>
    </row>
    <row r="179" spans="1:13">
      <c r="A179" s="245">
        <v>169</v>
      </c>
      <c r="B179" s="419" t="s">
        <v>362</v>
      </c>
      <c r="C179" s="417">
        <v>1031.1500000000001</v>
      </c>
      <c r="D179" s="418">
        <v>1031.2666666666667</v>
      </c>
      <c r="E179" s="418">
        <v>1012.5333333333333</v>
      </c>
      <c r="F179" s="418">
        <v>993.91666666666663</v>
      </c>
      <c r="G179" s="418">
        <v>975.18333333333328</v>
      </c>
      <c r="H179" s="418">
        <v>1049.8833333333332</v>
      </c>
      <c r="I179" s="418">
        <v>1068.6166666666663</v>
      </c>
      <c r="J179" s="418">
        <v>1087.2333333333333</v>
      </c>
      <c r="K179" s="417">
        <v>1050</v>
      </c>
      <c r="L179" s="417">
        <v>1012.65</v>
      </c>
      <c r="M179" s="417">
        <v>1.9558</v>
      </c>
    </row>
    <row r="180" spans="1:13">
      <c r="A180" s="245">
        <v>170</v>
      </c>
      <c r="B180" s="419" t="s">
        <v>242</v>
      </c>
      <c r="C180" s="417">
        <v>656.3</v>
      </c>
      <c r="D180" s="418">
        <v>654.75</v>
      </c>
      <c r="E180" s="418">
        <v>647.5</v>
      </c>
      <c r="F180" s="418">
        <v>638.70000000000005</v>
      </c>
      <c r="G180" s="418">
        <v>631.45000000000005</v>
      </c>
      <c r="H180" s="418">
        <v>663.55</v>
      </c>
      <c r="I180" s="418">
        <v>670.8</v>
      </c>
      <c r="J180" s="418">
        <v>679.59999999999991</v>
      </c>
      <c r="K180" s="417">
        <v>662</v>
      </c>
      <c r="L180" s="417">
        <v>645.95000000000005</v>
      </c>
      <c r="M180" s="417">
        <v>2.2031800000000001</v>
      </c>
    </row>
    <row r="181" spans="1:13">
      <c r="A181" s="245">
        <v>171</v>
      </c>
      <c r="B181" s="419" t="s">
        <v>103</v>
      </c>
      <c r="C181" s="417">
        <v>957</v>
      </c>
      <c r="D181" s="418">
        <v>961.35</v>
      </c>
      <c r="E181" s="418">
        <v>948.65000000000009</v>
      </c>
      <c r="F181" s="418">
        <v>940.30000000000007</v>
      </c>
      <c r="G181" s="418">
        <v>927.60000000000014</v>
      </c>
      <c r="H181" s="418">
        <v>969.7</v>
      </c>
      <c r="I181" s="418">
        <v>982.40000000000009</v>
      </c>
      <c r="J181" s="418">
        <v>990.75</v>
      </c>
      <c r="K181" s="417">
        <v>974.05</v>
      </c>
      <c r="L181" s="417">
        <v>953</v>
      </c>
      <c r="M181" s="417">
        <v>5.6006999999999998</v>
      </c>
    </row>
    <row r="182" spans="1:13">
      <c r="A182" s="245">
        <v>172</v>
      </c>
      <c r="B182" s="419" t="s">
        <v>243</v>
      </c>
      <c r="C182" s="417">
        <v>561.85</v>
      </c>
      <c r="D182" s="418">
        <v>560.79999999999995</v>
      </c>
      <c r="E182" s="418">
        <v>548.59999999999991</v>
      </c>
      <c r="F182" s="418">
        <v>535.34999999999991</v>
      </c>
      <c r="G182" s="418">
        <v>523.14999999999986</v>
      </c>
      <c r="H182" s="418">
        <v>574.04999999999995</v>
      </c>
      <c r="I182" s="418">
        <v>586.25</v>
      </c>
      <c r="J182" s="418">
        <v>599.5</v>
      </c>
      <c r="K182" s="417">
        <v>573</v>
      </c>
      <c r="L182" s="417">
        <v>547.54999999999995</v>
      </c>
      <c r="M182" s="417">
        <v>9.3531499999999994</v>
      </c>
    </row>
    <row r="183" spans="1:13">
      <c r="A183" s="245">
        <v>173</v>
      </c>
      <c r="B183" s="419" t="s">
        <v>244</v>
      </c>
      <c r="C183" s="417">
        <v>1514</v>
      </c>
      <c r="D183" s="418">
        <v>1513.1666666666667</v>
      </c>
      <c r="E183" s="418">
        <v>1481.3333333333335</v>
      </c>
      <c r="F183" s="418">
        <v>1448.6666666666667</v>
      </c>
      <c r="G183" s="418">
        <v>1416.8333333333335</v>
      </c>
      <c r="H183" s="418">
        <v>1545.8333333333335</v>
      </c>
      <c r="I183" s="418">
        <v>1577.666666666667</v>
      </c>
      <c r="J183" s="418">
        <v>1610.3333333333335</v>
      </c>
      <c r="K183" s="417">
        <v>1545</v>
      </c>
      <c r="L183" s="417">
        <v>1480.5</v>
      </c>
      <c r="M183" s="417">
        <v>22.77786</v>
      </c>
    </row>
    <row r="184" spans="1:13">
      <c r="A184" s="245">
        <v>174</v>
      </c>
      <c r="B184" s="419" t="s">
        <v>363</v>
      </c>
      <c r="C184" s="417">
        <v>373.05</v>
      </c>
      <c r="D184" s="418">
        <v>370.61666666666662</v>
      </c>
      <c r="E184" s="418">
        <v>363.08333333333326</v>
      </c>
      <c r="F184" s="418">
        <v>353.11666666666662</v>
      </c>
      <c r="G184" s="418">
        <v>345.58333333333326</v>
      </c>
      <c r="H184" s="418">
        <v>380.58333333333326</v>
      </c>
      <c r="I184" s="418">
        <v>388.11666666666667</v>
      </c>
      <c r="J184" s="418">
        <v>398.08333333333326</v>
      </c>
      <c r="K184" s="417">
        <v>378.15</v>
      </c>
      <c r="L184" s="417">
        <v>360.65</v>
      </c>
      <c r="M184" s="417">
        <v>205.85686000000001</v>
      </c>
    </row>
    <row r="185" spans="1:13">
      <c r="A185" s="245">
        <v>175</v>
      </c>
      <c r="B185" s="419" t="s">
        <v>245</v>
      </c>
      <c r="C185" s="417">
        <v>635.70000000000005</v>
      </c>
      <c r="D185" s="418">
        <v>636.44999999999993</v>
      </c>
      <c r="E185" s="418">
        <v>630.24999999999989</v>
      </c>
      <c r="F185" s="418">
        <v>624.79999999999995</v>
      </c>
      <c r="G185" s="418">
        <v>618.59999999999991</v>
      </c>
      <c r="H185" s="418">
        <v>641.89999999999986</v>
      </c>
      <c r="I185" s="418">
        <v>648.09999999999991</v>
      </c>
      <c r="J185" s="418">
        <v>653.54999999999984</v>
      </c>
      <c r="K185" s="417">
        <v>642.65</v>
      </c>
      <c r="L185" s="417">
        <v>631</v>
      </c>
      <c r="M185" s="417">
        <v>4.9095899999999997</v>
      </c>
    </row>
    <row r="186" spans="1:13">
      <c r="A186" s="245">
        <v>176</v>
      </c>
      <c r="B186" s="419" t="s">
        <v>104</v>
      </c>
      <c r="C186" s="417">
        <v>1536.15</v>
      </c>
      <c r="D186" s="418">
        <v>1527.95</v>
      </c>
      <c r="E186" s="418">
        <v>1515.2</v>
      </c>
      <c r="F186" s="418">
        <v>1494.25</v>
      </c>
      <c r="G186" s="418">
        <v>1481.5</v>
      </c>
      <c r="H186" s="418">
        <v>1548.9</v>
      </c>
      <c r="I186" s="418">
        <v>1561.65</v>
      </c>
      <c r="J186" s="418">
        <v>1582.6000000000001</v>
      </c>
      <c r="K186" s="417">
        <v>1540.7</v>
      </c>
      <c r="L186" s="417">
        <v>1507</v>
      </c>
      <c r="M186" s="417">
        <v>18.590430000000001</v>
      </c>
    </row>
    <row r="187" spans="1:13">
      <c r="A187" s="245">
        <v>177</v>
      </c>
      <c r="B187" s="419" t="s">
        <v>364</v>
      </c>
      <c r="C187" s="417">
        <v>371.7</v>
      </c>
      <c r="D187" s="418">
        <v>373.40000000000003</v>
      </c>
      <c r="E187" s="418">
        <v>368.80000000000007</v>
      </c>
      <c r="F187" s="418">
        <v>365.90000000000003</v>
      </c>
      <c r="G187" s="418">
        <v>361.30000000000007</v>
      </c>
      <c r="H187" s="418">
        <v>376.30000000000007</v>
      </c>
      <c r="I187" s="418">
        <v>380.90000000000009</v>
      </c>
      <c r="J187" s="418">
        <v>383.80000000000007</v>
      </c>
      <c r="K187" s="417">
        <v>378</v>
      </c>
      <c r="L187" s="417">
        <v>370.5</v>
      </c>
      <c r="M187" s="417">
        <v>2.06738</v>
      </c>
    </row>
    <row r="188" spans="1:13">
      <c r="A188" s="245">
        <v>178</v>
      </c>
      <c r="B188" s="419" t="s">
        <v>365</v>
      </c>
      <c r="C188" s="417">
        <v>168.1</v>
      </c>
      <c r="D188" s="418">
        <v>168.86666666666665</v>
      </c>
      <c r="E188" s="418">
        <v>165.68333333333328</v>
      </c>
      <c r="F188" s="418">
        <v>163.26666666666662</v>
      </c>
      <c r="G188" s="418">
        <v>160.08333333333326</v>
      </c>
      <c r="H188" s="418">
        <v>171.2833333333333</v>
      </c>
      <c r="I188" s="418">
        <v>174.46666666666664</v>
      </c>
      <c r="J188" s="418">
        <v>176.88333333333333</v>
      </c>
      <c r="K188" s="417">
        <v>172.05</v>
      </c>
      <c r="L188" s="417">
        <v>166.45</v>
      </c>
      <c r="M188" s="417">
        <v>24.90671</v>
      </c>
    </row>
    <row r="189" spans="1:13">
      <c r="A189" s="245">
        <v>179</v>
      </c>
      <c r="B189" s="419" t="s">
        <v>366</v>
      </c>
      <c r="C189" s="417">
        <v>1305.3</v>
      </c>
      <c r="D189" s="418">
        <v>1311.6833333333334</v>
      </c>
      <c r="E189" s="418">
        <v>1288.6166666666668</v>
      </c>
      <c r="F189" s="418">
        <v>1271.9333333333334</v>
      </c>
      <c r="G189" s="418">
        <v>1248.8666666666668</v>
      </c>
      <c r="H189" s="418">
        <v>1328.3666666666668</v>
      </c>
      <c r="I189" s="418">
        <v>1351.4333333333334</v>
      </c>
      <c r="J189" s="418">
        <v>1368.1166666666668</v>
      </c>
      <c r="K189" s="417">
        <v>1334.75</v>
      </c>
      <c r="L189" s="417">
        <v>1295</v>
      </c>
      <c r="M189" s="417">
        <v>0.57650999999999997</v>
      </c>
    </row>
    <row r="190" spans="1:13">
      <c r="A190" s="245">
        <v>180</v>
      </c>
      <c r="B190" s="419" t="s">
        <v>367</v>
      </c>
      <c r="C190" s="417">
        <v>475.35</v>
      </c>
      <c r="D190" s="418">
        <v>464.76666666666665</v>
      </c>
      <c r="E190" s="418">
        <v>451.08333333333331</v>
      </c>
      <c r="F190" s="418">
        <v>426.81666666666666</v>
      </c>
      <c r="G190" s="418">
        <v>413.13333333333333</v>
      </c>
      <c r="H190" s="418">
        <v>489.0333333333333</v>
      </c>
      <c r="I190" s="418">
        <v>502.7166666666667</v>
      </c>
      <c r="J190" s="418">
        <v>526.98333333333335</v>
      </c>
      <c r="K190" s="417">
        <v>478.45</v>
      </c>
      <c r="L190" s="417">
        <v>440.5</v>
      </c>
      <c r="M190" s="417">
        <v>49.199199999999998</v>
      </c>
    </row>
    <row r="191" spans="1:13">
      <c r="A191" s="245">
        <v>181</v>
      </c>
      <c r="B191" s="419" t="s">
        <v>724</v>
      </c>
      <c r="C191" s="417">
        <v>184.6</v>
      </c>
      <c r="D191" s="418">
        <v>185.94999999999996</v>
      </c>
      <c r="E191" s="418">
        <v>182.19999999999993</v>
      </c>
      <c r="F191" s="418">
        <v>179.79999999999998</v>
      </c>
      <c r="G191" s="418">
        <v>176.04999999999995</v>
      </c>
      <c r="H191" s="418">
        <v>188.34999999999991</v>
      </c>
      <c r="I191" s="418">
        <v>192.09999999999997</v>
      </c>
      <c r="J191" s="418">
        <v>194.49999999999989</v>
      </c>
      <c r="K191" s="417">
        <v>189.7</v>
      </c>
      <c r="L191" s="417">
        <v>183.55</v>
      </c>
      <c r="M191" s="417">
        <v>4.3564499999999997</v>
      </c>
    </row>
    <row r="192" spans="1:13">
      <c r="A192" s="245">
        <v>182</v>
      </c>
      <c r="B192" s="419" t="s">
        <v>751</v>
      </c>
      <c r="C192" s="417">
        <v>1226.25</v>
      </c>
      <c r="D192" s="418">
        <v>1223.3833333333334</v>
      </c>
      <c r="E192" s="418">
        <v>1202.8666666666668</v>
      </c>
      <c r="F192" s="418">
        <v>1179.4833333333333</v>
      </c>
      <c r="G192" s="418">
        <v>1158.9666666666667</v>
      </c>
      <c r="H192" s="418">
        <v>1246.7666666666669</v>
      </c>
      <c r="I192" s="418">
        <v>1267.2833333333338</v>
      </c>
      <c r="J192" s="418">
        <v>1290.666666666667</v>
      </c>
      <c r="K192" s="417">
        <v>1243.9000000000001</v>
      </c>
      <c r="L192" s="417">
        <v>1200</v>
      </c>
      <c r="M192" s="417">
        <v>1.1831100000000001</v>
      </c>
    </row>
    <row r="193" spans="1:13">
      <c r="A193" s="245">
        <v>183</v>
      </c>
      <c r="B193" s="419" t="s">
        <v>368</v>
      </c>
      <c r="C193" s="417">
        <v>681.65</v>
      </c>
      <c r="D193" s="418">
        <v>683.73333333333323</v>
      </c>
      <c r="E193" s="418">
        <v>674.71666666666647</v>
      </c>
      <c r="F193" s="418">
        <v>667.78333333333319</v>
      </c>
      <c r="G193" s="418">
        <v>658.76666666666642</v>
      </c>
      <c r="H193" s="418">
        <v>690.66666666666652</v>
      </c>
      <c r="I193" s="418">
        <v>699.68333333333317</v>
      </c>
      <c r="J193" s="418">
        <v>706.61666666666656</v>
      </c>
      <c r="K193" s="417">
        <v>692.75</v>
      </c>
      <c r="L193" s="417">
        <v>676.8</v>
      </c>
      <c r="M193" s="417">
        <v>13.28307</v>
      </c>
    </row>
    <row r="194" spans="1:13">
      <c r="A194" s="245">
        <v>184</v>
      </c>
      <c r="B194" s="419" t="s">
        <v>369</v>
      </c>
      <c r="C194" s="417">
        <v>364.4</v>
      </c>
      <c r="D194" s="418">
        <v>365.4666666666667</v>
      </c>
      <c r="E194" s="418">
        <v>361.63333333333338</v>
      </c>
      <c r="F194" s="418">
        <v>358.86666666666667</v>
      </c>
      <c r="G194" s="418">
        <v>355.03333333333336</v>
      </c>
      <c r="H194" s="418">
        <v>368.23333333333341</v>
      </c>
      <c r="I194" s="418">
        <v>372.06666666666666</v>
      </c>
      <c r="J194" s="418">
        <v>374.83333333333343</v>
      </c>
      <c r="K194" s="417">
        <v>369.3</v>
      </c>
      <c r="L194" s="417">
        <v>362.7</v>
      </c>
      <c r="M194" s="417">
        <v>2.9704700000000002</v>
      </c>
    </row>
    <row r="195" spans="1:13">
      <c r="A195" s="245">
        <v>185</v>
      </c>
      <c r="B195" s="419" t="s">
        <v>370</v>
      </c>
      <c r="C195" s="417">
        <v>111.65</v>
      </c>
      <c r="D195" s="418">
        <v>111.95</v>
      </c>
      <c r="E195" s="418">
        <v>110.4</v>
      </c>
      <c r="F195" s="418">
        <v>109.15</v>
      </c>
      <c r="G195" s="418">
        <v>107.60000000000001</v>
      </c>
      <c r="H195" s="418">
        <v>113.2</v>
      </c>
      <c r="I195" s="418">
        <v>114.74999999999999</v>
      </c>
      <c r="J195" s="418">
        <v>116</v>
      </c>
      <c r="K195" s="417">
        <v>113.5</v>
      </c>
      <c r="L195" s="417">
        <v>110.7</v>
      </c>
      <c r="M195" s="417">
        <v>12.101380000000001</v>
      </c>
    </row>
    <row r="196" spans="1:13">
      <c r="A196" s="245">
        <v>186</v>
      </c>
      <c r="B196" s="419" t="s">
        <v>371</v>
      </c>
      <c r="C196" s="417">
        <v>111.5</v>
      </c>
      <c r="D196" s="418">
        <v>111.96666666666665</v>
      </c>
      <c r="E196" s="418">
        <v>110.33333333333331</v>
      </c>
      <c r="F196" s="418">
        <v>109.16666666666666</v>
      </c>
      <c r="G196" s="418">
        <v>107.53333333333332</v>
      </c>
      <c r="H196" s="418">
        <v>113.13333333333331</v>
      </c>
      <c r="I196" s="418">
        <v>114.76666666666667</v>
      </c>
      <c r="J196" s="418">
        <v>115.93333333333331</v>
      </c>
      <c r="K196" s="417">
        <v>113.6</v>
      </c>
      <c r="L196" s="417">
        <v>110.8</v>
      </c>
      <c r="M196" s="417">
        <v>12.504949999999999</v>
      </c>
    </row>
    <row r="197" spans="1:13">
      <c r="A197" s="245">
        <v>187</v>
      </c>
      <c r="B197" s="419" t="s">
        <v>246</v>
      </c>
      <c r="C197" s="417">
        <v>321.2</v>
      </c>
      <c r="D197" s="418">
        <v>321.55</v>
      </c>
      <c r="E197" s="418">
        <v>316.65000000000003</v>
      </c>
      <c r="F197" s="418">
        <v>312.10000000000002</v>
      </c>
      <c r="G197" s="418">
        <v>307.20000000000005</v>
      </c>
      <c r="H197" s="418">
        <v>326.10000000000002</v>
      </c>
      <c r="I197" s="418">
        <v>331</v>
      </c>
      <c r="J197" s="418">
        <v>335.55</v>
      </c>
      <c r="K197" s="417">
        <v>326.45</v>
      </c>
      <c r="L197" s="417">
        <v>317</v>
      </c>
      <c r="M197" s="417">
        <v>15.072900000000001</v>
      </c>
    </row>
    <row r="198" spans="1:13">
      <c r="A198" s="245">
        <v>188</v>
      </c>
      <c r="B198" s="419" t="s">
        <v>372</v>
      </c>
      <c r="C198" s="417">
        <v>685.9</v>
      </c>
      <c r="D198" s="418">
        <v>686.9666666666667</v>
      </c>
      <c r="E198" s="418">
        <v>681.93333333333339</v>
      </c>
      <c r="F198" s="418">
        <v>677.9666666666667</v>
      </c>
      <c r="G198" s="418">
        <v>672.93333333333339</v>
      </c>
      <c r="H198" s="418">
        <v>690.93333333333339</v>
      </c>
      <c r="I198" s="418">
        <v>695.9666666666667</v>
      </c>
      <c r="J198" s="418">
        <v>699.93333333333339</v>
      </c>
      <c r="K198" s="417">
        <v>692</v>
      </c>
      <c r="L198" s="417">
        <v>683</v>
      </c>
      <c r="M198" s="417">
        <v>0.24023</v>
      </c>
    </row>
    <row r="199" spans="1:13">
      <c r="A199" s="245">
        <v>189</v>
      </c>
      <c r="B199" s="419" t="s">
        <v>247</v>
      </c>
      <c r="C199" s="417">
        <v>2260.1</v>
      </c>
      <c r="D199" s="418">
        <v>2255.0333333333333</v>
      </c>
      <c r="E199" s="418">
        <v>2230.0666666666666</v>
      </c>
      <c r="F199" s="418">
        <v>2200.0333333333333</v>
      </c>
      <c r="G199" s="418">
        <v>2175.0666666666666</v>
      </c>
      <c r="H199" s="418">
        <v>2285.0666666666666</v>
      </c>
      <c r="I199" s="418">
        <v>2310.0333333333328</v>
      </c>
      <c r="J199" s="418">
        <v>2340.0666666666666</v>
      </c>
      <c r="K199" s="417">
        <v>2280</v>
      </c>
      <c r="L199" s="417">
        <v>2225</v>
      </c>
      <c r="M199" s="417">
        <v>2.0208300000000001</v>
      </c>
    </row>
    <row r="200" spans="1:13">
      <c r="A200" s="245">
        <v>190</v>
      </c>
      <c r="B200" s="419" t="s">
        <v>107</v>
      </c>
      <c r="C200" s="417">
        <v>979.45</v>
      </c>
      <c r="D200" s="418">
        <v>979.16666666666663</v>
      </c>
      <c r="E200" s="418">
        <v>975.2833333333333</v>
      </c>
      <c r="F200" s="418">
        <v>971.11666666666667</v>
      </c>
      <c r="G200" s="418">
        <v>967.23333333333335</v>
      </c>
      <c r="H200" s="418">
        <v>983.33333333333326</v>
      </c>
      <c r="I200" s="418">
        <v>987.2166666666667</v>
      </c>
      <c r="J200" s="418">
        <v>991.38333333333321</v>
      </c>
      <c r="K200" s="417">
        <v>983.05</v>
      </c>
      <c r="L200" s="417">
        <v>975</v>
      </c>
      <c r="M200" s="417">
        <v>20.378779999999999</v>
      </c>
    </row>
    <row r="201" spans="1:13">
      <c r="A201" s="245">
        <v>191</v>
      </c>
      <c r="B201" s="419" t="s">
        <v>248</v>
      </c>
      <c r="C201" s="417">
        <v>2935.35</v>
      </c>
      <c r="D201" s="418">
        <v>2943.7333333333331</v>
      </c>
      <c r="E201" s="418">
        <v>2918.5166666666664</v>
      </c>
      <c r="F201" s="418">
        <v>2901.6833333333334</v>
      </c>
      <c r="G201" s="418">
        <v>2876.4666666666667</v>
      </c>
      <c r="H201" s="418">
        <v>2960.5666666666662</v>
      </c>
      <c r="I201" s="418">
        <v>2985.7833333333324</v>
      </c>
      <c r="J201" s="418">
        <v>3002.6166666666659</v>
      </c>
      <c r="K201" s="417">
        <v>2968.95</v>
      </c>
      <c r="L201" s="417">
        <v>2926.9</v>
      </c>
      <c r="M201" s="417">
        <v>1.8510899999999999</v>
      </c>
    </row>
    <row r="202" spans="1:13">
      <c r="A202" s="245">
        <v>192</v>
      </c>
      <c r="B202" s="419" t="s">
        <v>109</v>
      </c>
      <c r="C202" s="417">
        <v>1487</v>
      </c>
      <c r="D202" s="418">
        <v>1491</v>
      </c>
      <c r="E202" s="418">
        <v>1480</v>
      </c>
      <c r="F202" s="418">
        <v>1473</v>
      </c>
      <c r="G202" s="418">
        <v>1462</v>
      </c>
      <c r="H202" s="418">
        <v>1498</v>
      </c>
      <c r="I202" s="418">
        <v>1509</v>
      </c>
      <c r="J202" s="418">
        <v>1516</v>
      </c>
      <c r="K202" s="417">
        <v>1502</v>
      </c>
      <c r="L202" s="417">
        <v>1484</v>
      </c>
      <c r="M202" s="417">
        <v>72.294889999999995</v>
      </c>
    </row>
    <row r="203" spans="1:13">
      <c r="A203" s="245">
        <v>193</v>
      </c>
      <c r="B203" s="419" t="s">
        <v>249</v>
      </c>
      <c r="C203" s="417">
        <v>682.95</v>
      </c>
      <c r="D203" s="418">
        <v>683.23333333333323</v>
      </c>
      <c r="E203" s="418">
        <v>679.81666666666649</v>
      </c>
      <c r="F203" s="418">
        <v>676.68333333333328</v>
      </c>
      <c r="G203" s="418">
        <v>673.26666666666654</v>
      </c>
      <c r="H203" s="418">
        <v>686.36666666666645</v>
      </c>
      <c r="I203" s="418">
        <v>689.78333333333319</v>
      </c>
      <c r="J203" s="418">
        <v>692.9166666666664</v>
      </c>
      <c r="K203" s="417">
        <v>686.65</v>
      </c>
      <c r="L203" s="417">
        <v>680.1</v>
      </c>
      <c r="M203" s="417">
        <v>13.83135</v>
      </c>
    </row>
    <row r="204" spans="1:13">
      <c r="A204" s="245">
        <v>194</v>
      </c>
      <c r="B204" s="419" t="s">
        <v>375</v>
      </c>
      <c r="C204" s="417">
        <v>89.25</v>
      </c>
      <c r="D204" s="418">
        <v>89.45</v>
      </c>
      <c r="E204" s="418">
        <v>85.9</v>
      </c>
      <c r="F204" s="418">
        <v>82.55</v>
      </c>
      <c r="G204" s="418">
        <v>79</v>
      </c>
      <c r="H204" s="418">
        <v>92.800000000000011</v>
      </c>
      <c r="I204" s="418">
        <v>96.35</v>
      </c>
      <c r="J204" s="418">
        <v>99.700000000000017</v>
      </c>
      <c r="K204" s="417">
        <v>93</v>
      </c>
      <c r="L204" s="417">
        <v>86.1</v>
      </c>
      <c r="M204" s="417">
        <v>102.96226</v>
      </c>
    </row>
    <row r="205" spans="1:13">
      <c r="A205" s="245">
        <v>195</v>
      </c>
      <c r="B205" s="419" t="s">
        <v>874</v>
      </c>
      <c r="C205" s="417">
        <v>1197.7</v>
      </c>
      <c r="D205" s="418">
        <v>1203.25</v>
      </c>
      <c r="E205" s="418">
        <v>1186.5</v>
      </c>
      <c r="F205" s="418">
        <v>1175.3</v>
      </c>
      <c r="G205" s="418">
        <v>1158.55</v>
      </c>
      <c r="H205" s="418">
        <v>1214.45</v>
      </c>
      <c r="I205" s="418">
        <v>1231.2</v>
      </c>
      <c r="J205" s="418">
        <v>1242.4000000000001</v>
      </c>
      <c r="K205" s="417">
        <v>1220</v>
      </c>
      <c r="L205" s="417">
        <v>1192.05</v>
      </c>
      <c r="M205" s="417">
        <v>8.51755</v>
      </c>
    </row>
    <row r="206" spans="1:13">
      <c r="A206" s="245">
        <v>196</v>
      </c>
      <c r="B206" s="419" t="s">
        <v>373</v>
      </c>
      <c r="C206" s="417">
        <v>1012.55</v>
      </c>
      <c r="D206" s="418">
        <v>996.51666666666677</v>
      </c>
      <c r="E206" s="418">
        <v>968.03333333333353</v>
      </c>
      <c r="F206" s="418">
        <v>923.51666666666677</v>
      </c>
      <c r="G206" s="418">
        <v>895.03333333333353</v>
      </c>
      <c r="H206" s="418">
        <v>1041.0333333333335</v>
      </c>
      <c r="I206" s="418">
        <v>1069.5166666666669</v>
      </c>
      <c r="J206" s="418">
        <v>1114.0333333333335</v>
      </c>
      <c r="K206" s="417">
        <v>1025</v>
      </c>
      <c r="L206" s="417">
        <v>952</v>
      </c>
      <c r="M206" s="417">
        <v>6.4339300000000001</v>
      </c>
    </row>
    <row r="207" spans="1:13">
      <c r="A207" s="245">
        <v>197</v>
      </c>
      <c r="B207" s="419" t="s">
        <v>105</v>
      </c>
      <c r="C207" s="417">
        <v>1042.5</v>
      </c>
      <c r="D207" s="418">
        <v>1036.2166666666667</v>
      </c>
      <c r="E207" s="418">
        <v>1026.4333333333334</v>
      </c>
      <c r="F207" s="418">
        <v>1010.3666666666667</v>
      </c>
      <c r="G207" s="418">
        <v>1000.5833333333334</v>
      </c>
      <c r="H207" s="418">
        <v>1052.2833333333333</v>
      </c>
      <c r="I207" s="418">
        <v>1062.0666666666666</v>
      </c>
      <c r="J207" s="418">
        <v>1078.1333333333334</v>
      </c>
      <c r="K207" s="417">
        <v>1046</v>
      </c>
      <c r="L207" s="417">
        <v>1020.15</v>
      </c>
      <c r="M207" s="417">
        <v>13.14157</v>
      </c>
    </row>
    <row r="208" spans="1:13">
      <c r="A208" s="245">
        <v>198</v>
      </c>
      <c r="B208" s="419" t="s">
        <v>374</v>
      </c>
      <c r="C208" s="417">
        <v>260.25</v>
      </c>
      <c r="D208" s="418">
        <v>261.68333333333334</v>
      </c>
      <c r="E208" s="418">
        <v>257.16666666666669</v>
      </c>
      <c r="F208" s="418">
        <v>254.08333333333337</v>
      </c>
      <c r="G208" s="418">
        <v>249.56666666666672</v>
      </c>
      <c r="H208" s="418">
        <v>264.76666666666665</v>
      </c>
      <c r="I208" s="418">
        <v>269.2833333333333</v>
      </c>
      <c r="J208" s="418">
        <v>272.36666666666662</v>
      </c>
      <c r="K208" s="417">
        <v>266.2</v>
      </c>
      <c r="L208" s="417">
        <v>258.60000000000002</v>
      </c>
      <c r="M208" s="417">
        <v>6.7437399999999998</v>
      </c>
    </row>
    <row r="209" spans="1:13">
      <c r="A209" s="245">
        <v>199</v>
      </c>
      <c r="B209" s="419" t="s">
        <v>875</v>
      </c>
      <c r="C209" s="417">
        <v>152.65</v>
      </c>
      <c r="D209" s="418">
        <v>152.79999999999998</v>
      </c>
      <c r="E209" s="418">
        <v>147.59999999999997</v>
      </c>
      <c r="F209" s="418">
        <v>142.54999999999998</v>
      </c>
      <c r="G209" s="418">
        <v>137.34999999999997</v>
      </c>
      <c r="H209" s="418">
        <v>157.84999999999997</v>
      </c>
      <c r="I209" s="418">
        <v>163.04999999999995</v>
      </c>
      <c r="J209" s="418">
        <v>168.09999999999997</v>
      </c>
      <c r="K209" s="417">
        <v>158</v>
      </c>
      <c r="L209" s="417">
        <v>147.75</v>
      </c>
      <c r="M209" s="417">
        <v>23.622219999999999</v>
      </c>
    </row>
    <row r="210" spans="1:13">
      <c r="A210" s="245">
        <v>200</v>
      </c>
      <c r="B210" s="419" t="s">
        <v>110</v>
      </c>
      <c r="C210" s="417">
        <v>2898.2</v>
      </c>
      <c r="D210" s="418">
        <v>2906.4333333333329</v>
      </c>
      <c r="E210" s="418">
        <v>2886.8666666666659</v>
      </c>
      <c r="F210" s="418">
        <v>2875.5333333333328</v>
      </c>
      <c r="G210" s="418">
        <v>2855.9666666666658</v>
      </c>
      <c r="H210" s="418">
        <v>2917.766666666666</v>
      </c>
      <c r="I210" s="418">
        <v>2937.3333333333326</v>
      </c>
      <c r="J210" s="418">
        <v>2948.6666666666661</v>
      </c>
      <c r="K210" s="417">
        <v>2926</v>
      </c>
      <c r="L210" s="417">
        <v>2895.1</v>
      </c>
      <c r="M210" s="417">
        <v>3.9246699999999999</v>
      </c>
    </row>
    <row r="211" spans="1:13">
      <c r="A211" s="245">
        <v>201</v>
      </c>
      <c r="B211" s="419" t="s">
        <v>376</v>
      </c>
      <c r="C211" s="417">
        <v>55.7</v>
      </c>
      <c r="D211" s="418">
        <v>55.933333333333337</v>
      </c>
      <c r="E211" s="418">
        <v>55.016666666666673</v>
      </c>
      <c r="F211" s="418">
        <v>54.333333333333336</v>
      </c>
      <c r="G211" s="418">
        <v>53.416666666666671</v>
      </c>
      <c r="H211" s="418">
        <v>56.616666666666674</v>
      </c>
      <c r="I211" s="418">
        <v>57.533333333333331</v>
      </c>
      <c r="J211" s="418">
        <v>58.216666666666676</v>
      </c>
      <c r="K211" s="417">
        <v>56.85</v>
      </c>
      <c r="L211" s="417">
        <v>55.25</v>
      </c>
      <c r="M211" s="417">
        <v>74.135090000000005</v>
      </c>
    </row>
    <row r="212" spans="1:13">
      <c r="A212" s="245">
        <v>202</v>
      </c>
      <c r="B212" s="419" t="s">
        <v>112</v>
      </c>
      <c r="C212" s="417">
        <v>388.35</v>
      </c>
      <c r="D212" s="418">
        <v>389.31666666666666</v>
      </c>
      <c r="E212" s="418">
        <v>385.63333333333333</v>
      </c>
      <c r="F212" s="418">
        <v>382.91666666666669</v>
      </c>
      <c r="G212" s="418">
        <v>379.23333333333335</v>
      </c>
      <c r="H212" s="418">
        <v>392.0333333333333</v>
      </c>
      <c r="I212" s="418">
        <v>395.71666666666658</v>
      </c>
      <c r="J212" s="418">
        <v>398.43333333333328</v>
      </c>
      <c r="K212" s="417">
        <v>393</v>
      </c>
      <c r="L212" s="417">
        <v>386.6</v>
      </c>
      <c r="M212" s="417">
        <v>56.792729999999999</v>
      </c>
    </row>
    <row r="213" spans="1:13">
      <c r="A213" s="245">
        <v>203</v>
      </c>
      <c r="B213" s="419" t="s">
        <v>377</v>
      </c>
      <c r="C213" s="417">
        <v>1111.5</v>
      </c>
      <c r="D213" s="418">
        <v>1115.2166666666667</v>
      </c>
      <c r="E213" s="418">
        <v>1100.6333333333334</v>
      </c>
      <c r="F213" s="418">
        <v>1089.7666666666667</v>
      </c>
      <c r="G213" s="418">
        <v>1075.1833333333334</v>
      </c>
      <c r="H213" s="418">
        <v>1126.0833333333335</v>
      </c>
      <c r="I213" s="418">
        <v>1140.6666666666665</v>
      </c>
      <c r="J213" s="418">
        <v>1151.5333333333335</v>
      </c>
      <c r="K213" s="417">
        <v>1129.8</v>
      </c>
      <c r="L213" s="417">
        <v>1104.3499999999999</v>
      </c>
      <c r="M213" s="417">
        <v>3.52644</v>
      </c>
    </row>
    <row r="214" spans="1:13">
      <c r="A214" s="245">
        <v>204</v>
      </c>
      <c r="B214" s="419" t="s">
        <v>378</v>
      </c>
      <c r="C214" s="417">
        <v>145</v>
      </c>
      <c r="D214" s="418">
        <v>145.96666666666667</v>
      </c>
      <c r="E214" s="418">
        <v>143.28333333333333</v>
      </c>
      <c r="F214" s="418">
        <v>141.56666666666666</v>
      </c>
      <c r="G214" s="418">
        <v>138.88333333333333</v>
      </c>
      <c r="H214" s="418">
        <v>147.68333333333334</v>
      </c>
      <c r="I214" s="418">
        <v>150.36666666666667</v>
      </c>
      <c r="J214" s="418">
        <v>152.08333333333334</v>
      </c>
      <c r="K214" s="417">
        <v>148.65</v>
      </c>
      <c r="L214" s="417">
        <v>144.25</v>
      </c>
      <c r="M214" s="417">
        <v>18.603529999999999</v>
      </c>
    </row>
    <row r="215" spans="1:13">
      <c r="A215" s="245">
        <v>205</v>
      </c>
      <c r="B215" s="419" t="s">
        <v>113</v>
      </c>
      <c r="C215" s="417">
        <v>271.89999999999998</v>
      </c>
      <c r="D215" s="418">
        <v>274.61666666666662</v>
      </c>
      <c r="E215" s="418">
        <v>268.28333333333325</v>
      </c>
      <c r="F215" s="418">
        <v>264.66666666666663</v>
      </c>
      <c r="G215" s="418">
        <v>258.33333333333326</v>
      </c>
      <c r="H215" s="418">
        <v>278.23333333333323</v>
      </c>
      <c r="I215" s="418">
        <v>284.56666666666661</v>
      </c>
      <c r="J215" s="418">
        <v>288.18333333333322</v>
      </c>
      <c r="K215" s="417">
        <v>280.95</v>
      </c>
      <c r="L215" s="417">
        <v>271</v>
      </c>
      <c r="M215" s="417">
        <v>49.544069999999998</v>
      </c>
    </row>
    <row r="216" spans="1:13">
      <c r="A216" s="245">
        <v>206</v>
      </c>
      <c r="B216" s="419" t="s">
        <v>114</v>
      </c>
      <c r="C216" s="417">
        <v>2444.15</v>
      </c>
      <c r="D216" s="418">
        <v>2444.6833333333334</v>
      </c>
      <c r="E216" s="418">
        <v>2429.4666666666667</v>
      </c>
      <c r="F216" s="418">
        <v>2414.7833333333333</v>
      </c>
      <c r="G216" s="418">
        <v>2399.5666666666666</v>
      </c>
      <c r="H216" s="418">
        <v>2459.3666666666668</v>
      </c>
      <c r="I216" s="418">
        <v>2474.5833333333339</v>
      </c>
      <c r="J216" s="418">
        <v>2489.2666666666669</v>
      </c>
      <c r="K216" s="417">
        <v>2459.9</v>
      </c>
      <c r="L216" s="417">
        <v>2430</v>
      </c>
      <c r="M216" s="417">
        <v>5.4389799999999999</v>
      </c>
    </row>
    <row r="217" spans="1:13">
      <c r="A217" s="245">
        <v>207</v>
      </c>
      <c r="B217" s="419" t="s">
        <v>250</v>
      </c>
      <c r="C217" s="417">
        <v>335.7</v>
      </c>
      <c r="D217" s="418">
        <v>335.23333333333335</v>
      </c>
      <c r="E217" s="418">
        <v>333.66666666666669</v>
      </c>
      <c r="F217" s="418">
        <v>331.63333333333333</v>
      </c>
      <c r="G217" s="418">
        <v>330.06666666666666</v>
      </c>
      <c r="H217" s="418">
        <v>337.26666666666671</v>
      </c>
      <c r="I217" s="418">
        <v>338.83333333333331</v>
      </c>
      <c r="J217" s="418">
        <v>340.86666666666673</v>
      </c>
      <c r="K217" s="417">
        <v>336.8</v>
      </c>
      <c r="L217" s="417">
        <v>333.2</v>
      </c>
      <c r="M217" s="417">
        <v>4.7261600000000001</v>
      </c>
    </row>
    <row r="218" spans="1:13">
      <c r="A218" s="245">
        <v>208</v>
      </c>
      <c r="B218" s="419" t="s">
        <v>379</v>
      </c>
      <c r="C218" s="417">
        <v>42316.75</v>
      </c>
      <c r="D218" s="418">
        <v>42372.316666666666</v>
      </c>
      <c r="E218" s="418">
        <v>42044.633333333331</v>
      </c>
      <c r="F218" s="418">
        <v>41772.516666666663</v>
      </c>
      <c r="G218" s="418">
        <v>41444.833333333328</v>
      </c>
      <c r="H218" s="418">
        <v>42644.433333333334</v>
      </c>
      <c r="I218" s="418">
        <v>42972.116666666669</v>
      </c>
      <c r="J218" s="418">
        <v>43244.233333333337</v>
      </c>
      <c r="K218" s="417">
        <v>42700</v>
      </c>
      <c r="L218" s="417">
        <v>42100.2</v>
      </c>
      <c r="M218" s="417">
        <v>3.2000000000000001E-2</v>
      </c>
    </row>
    <row r="219" spans="1:13">
      <c r="A219" s="245">
        <v>209</v>
      </c>
      <c r="B219" s="419" t="s">
        <v>251</v>
      </c>
      <c r="C219" s="417">
        <v>52.05</v>
      </c>
      <c r="D219" s="418">
        <v>52.300000000000004</v>
      </c>
      <c r="E219" s="418">
        <v>51.600000000000009</v>
      </c>
      <c r="F219" s="418">
        <v>51.150000000000006</v>
      </c>
      <c r="G219" s="418">
        <v>50.45000000000001</v>
      </c>
      <c r="H219" s="418">
        <v>52.750000000000007</v>
      </c>
      <c r="I219" s="418">
        <v>53.45000000000001</v>
      </c>
      <c r="J219" s="418">
        <v>53.900000000000006</v>
      </c>
      <c r="K219" s="417">
        <v>53</v>
      </c>
      <c r="L219" s="417">
        <v>51.85</v>
      </c>
      <c r="M219" s="417">
        <v>23.64733</v>
      </c>
    </row>
    <row r="220" spans="1:13">
      <c r="A220" s="245">
        <v>210</v>
      </c>
      <c r="B220" s="419" t="s">
        <v>108</v>
      </c>
      <c r="C220" s="417">
        <v>2476.9499999999998</v>
      </c>
      <c r="D220" s="418">
        <v>2480.0499999999997</v>
      </c>
      <c r="E220" s="418">
        <v>2449.0999999999995</v>
      </c>
      <c r="F220" s="418">
        <v>2421.2499999999995</v>
      </c>
      <c r="G220" s="418">
        <v>2390.2999999999993</v>
      </c>
      <c r="H220" s="418">
        <v>2507.8999999999996</v>
      </c>
      <c r="I220" s="418">
        <v>2538.8499999999995</v>
      </c>
      <c r="J220" s="418">
        <v>2566.6999999999998</v>
      </c>
      <c r="K220" s="417">
        <v>2511</v>
      </c>
      <c r="L220" s="417">
        <v>2452.1999999999998</v>
      </c>
      <c r="M220" s="417">
        <v>68.180260000000004</v>
      </c>
    </row>
    <row r="221" spans="1:13">
      <c r="A221" s="245">
        <v>211</v>
      </c>
      <c r="B221" s="419" t="s">
        <v>808</v>
      </c>
      <c r="C221" s="417">
        <v>299.55</v>
      </c>
      <c r="D221" s="418">
        <v>300.59999999999997</v>
      </c>
      <c r="E221" s="418">
        <v>296.24999999999994</v>
      </c>
      <c r="F221" s="418">
        <v>292.95</v>
      </c>
      <c r="G221" s="418">
        <v>288.59999999999997</v>
      </c>
      <c r="H221" s="418">
        <v>303.89999999999992</v>
      </c>
      <c r="I221" s="418">
        <v>308.24999999999994</v>
      </c>
      <c r="J221" s="418">
        <v>311.5499999999999</v>
      </c>
      <c r="K221" s="417">
        <v>304.95</v>
      </c>
      <c r="L221" s="417">
        <v>297.3</v>
      </c>
      <c r="M221" s="417">
        <v>0.89217999999999997</v>
      </c>
    </row>
    <row r="222" spans="1:13">
      <c r="A222" s="245">
        <v>212</v>
      </c>
      <c r="B222" s="419" t="s">
        <v>116</v>
      </c>
      <c r="C222" s="417">
        <v>646.25</v>
      </c>
      <c r="D222" s="418">
        <v>646.30000000000007</v>
      </c>
      <c r="E222" s="418">
        <v>642.35000000000014</v>
      </c>
      <c r="F222" s="418">
        <v>638.45000000000005</v>
      </c>
      <c r="G222" s="418">
        <v>634.50000000000011</v>
      </c>
      <c r="H222" s="418">
        <v>650.20000000000016</v>
      </c>
      <c r="I222" s="418">
        <v>654.1500000000002</v>
      </c>
      <c r="J222" s="418">
        <v>658.05000000000018</v>
      </c>
      <c r="K222" s="417">
        <v>650.25</v>
      </c>
      <c r="L222" s="417">
        <v>642.4</v>
      </c>
      <c r="M222" s="417">
        <v>69.92783</v>
      </c>
    </row>
    <row r="223" spans="1:13">
      <c r="A223" s="245">
        <v>213</v>
      </c>
      <c r="B223" s="419" t="s">
        <v>252</v>
      </c>
      <c r="C223" s="417">
        <v>1585</v>
      </c>
      <c r="D223" s="418">
        <v>1586</v>
      </c>
      <c r="E223" s="418">
        <v>1574</v>
      </c>
      <c r="F223" s="418">
        <v>1563</v>
      </c>
      <c r="G223" s="418">
        <v>1551</v>
      </c>
      <c r="H223" s="418">
        <v>1597</v>
      </c>
      <c r="I223" s="418">
        <v>1609</v>
      </c>
      <c r="J223" s="418">
        <v>1620</v>
      </c>
      <c r="K223" s="417">
        <v>1598</v>
      </c>
      <c r="L223" s="417">
        <v>1575</v>
      </c>
      <c r="M223" s="417">
        <v>2.75434</v>
      </c>
    </row>
    <row r="224" spans="1:13">
      <c r="A224" s="245">
        <v>214</v>
      </c>
      <c r="B224" s="419" t="s">
        <v>117</v>
      </c>
      <c r="C224" s="417">
        <v>625.5</v>
      </c>
      <c r="D224" s="418">
        <v>623.08333333333337</v>
      </c>
      <c r="E224" s="418">
        <v>616.16666666666674</v>
      </c>
      <c r="F224" s="418">
        <v>606.83333333333337</v>
      </c>
      <c r="G224" s="418">
        <v>599.91666666666674</v>
      </c>
      <c r="H224" s="418">
        <v>632.41666666666674</v>
      </c>
      <c r="I224" s="418">
        <v>639.33333333333348</v>
      </c>
      <c r="J224" s="418">
        <v>648.66666666666674</v>
      </c>
      <c r="K224" s="417">
        <v>630</v>
      </c>
      <c r="L224" s="417">
        <v>613.75</v>
      </c>
      <c r="M224" s="417">
        <v>7.0150100000000002</v>
      </c>
    </row>
    <row r="225" spans="1:13">
      <c r="A225" s="245">
        <v>215</v>
      </c>
      <c r="B225" s="419" t="s">
        <v>380</v>
      </c>
      <c r="C225" s="417">
        <v>701.75</v>
      </c>
      <c r="D225" s="418">
        <v>705.98333333333323</v>
      </c>
      <c r="E225" s="418">
        <v>685.76666666666642</v>
      </c>
      <c r="F225" s="418">
        <v>669.78333333333319</v>
      </c>
      <c r="G225" s="418">
        <v>649.56666666666638</v>
      </c>
      <c r="H225" s="418">
        <v>721.96666666666647</v>
      </c>
      <c r="I225" s="418">
        <v>742.18333333333339</v>
      </c>
      <c r="J225" s="418">
        <v>758.16666666666652</v>
      </c>
      <c r="K225" s="417">
        <v>726.2</v>
      </c>
      <c r="L225" s="417">
        <v>690</v>
      </c>
      <c r="M225" s="417">
        <v>5.5371699999999997</v>
      </c>
    </row>
    <row r="226" spans="1:13">
      <c r="A226" s="245">
        <v>216</v>
      </c>
      <c r="B226" s="419" t="s">
        <v>253</v>
      </c>
      <c r="C226" s="417">
        <v>38.75</v>
      </c>
      <c r="D226" s="418">
        <v>39.133333333333333</v>
      </c>
      <c r="E226" s="418">
        <v>38.266666666666666</v>
      </c>
      <c r="F226" s="418">
        <v>37.783333333333331</v>
      </c>
      <c r="G226" s="418">
        <v>36.916666666666664</v>
      </c>
      <c r="H226" s="418">
        <v>39.616666666666667</v>
      </c>
      <c r="I226" s="418">
        <v>40.483333333333327</v>
      </c>
      <c r="J226" s="418">
        <v>40.966666666666669</v>
      </c>
      <c r="K226" s="417">
        <v>40</v>
      </c>
      <c r="L226" s="417">
        <v>38.65</v>
      </c>
      <c r="M226" s="417">
        <v>201.21331000000001</v>
      </c>
    </row>
    <row r="227" spans="1:13">
      <c r="A227" s="245">
        <v>217</v>
      </c>
      <c r="B227" s="419" t="s">
        <v>119</v>
      </c>
      <c r="C227" s="417">
        <v>54</v>
      </c>
      <c r="D227" s="418">
        <v>54.183333333333337</v>
      </c>
      <c r="E227" s="418">
        <v>53.566666666666677</v>
      </c>
      <c r="F227" s="418">
        <v>53.13333333333334</v>
      </c>
      <c r="G227" s="418">
        <v>52.51666666666668</v>
      </c>
      <c r="H227" s="418">
        <v>54.616666666666674</v>
      </c>
      <c r="I227" s="418">
        <v>55.233333333333334</v>
      </c>
      <c r="J227" s="418">
        <v>55.666666666666671</v>
      </c>
      <c r="K227" s="417">
        <v>54.8</v>
      </c>
      <c r="L227" s="417">
        <v>53.75</v>
      </c>
      <c r="M227" s="417">
        <v>311.65769999999998</v>
      </c>
    </row>
    <row r="228" spans="1:13">
      <c r="A228" s="245">
        <v>218</v>
      </c>
      <c r="B228" s="419" t="s">
        <v>381</v>
      </c>
      <c r="C228" s="417">
        <v>55.9</v>
      </c>
      <c r="D228" s="418">
        <v>57.266666666666659</v>
      </c>
      <c r="E228" s="418">
        <v>54.23333333333332</v>
      </c>
      <c r="F228" s="418">
        <v>52.566666666666663</v>
      </c>
      <c r="G228" s="418">
        <v>49.533333333333324</v>
      </c>
      <c r="H228" s="418">
        <v>58.933333333333316</v>
      </c>
      <c r="I228" s="418">
        <v>61.966666666666661</v>
      </c>
      <c r="J228" s="418">
        <v>63.633333333333312</v>
      </c>
      <c r="K228" s="417">
        <v>60.3</v>
      </c>
      <c r="L228" s="417">
        <v>55.6</v>
      </c>
      <c r="M228" s="417">
        <v>464.70296999999999</v>
      </c>
    </row>
    <row r="229" spans="1:13">
      <c r="A229" s="245">
        <v>219</v>
      </c>
      <c r="B229" s="419" t="s">
        <v>382</v>
      </c>
      <c r="C229" s="417">
        <v>1038.95</v>
      </c>
      <c r="D229" s="418">
        <v>1049.6666666666667</v>
      </c>
      <c r="E229" s="418">
        <v>1025.3333333333335</v>
      </c>
      <c r="F229" s="418">
        <v>1011.7166666666667</v>
      </c>
      <c r="G229" s="418">
        <v>987.38333333333344</v>
      </c>
      <c r="H229" s="418">
        <v>1063.2833333333335</v>
      </c>
      <c r="I229" s="418">
        <v>1087.616666666667</v>
      </c>
      <c r="J229" s="418">
        <v>1101.2333333333336</v>
      </c>
      <c r="K229" s="417">
        <v>1074</v>
      </c>
      <c r="L229" s="417">
        <v>1036.05</v>
      </c>
      <c r="M229" s="417">
        <v>0.32840000000000003</v>
      </c>
    </row>
    <row r="230" spans="1:13">
      <c r="A230" s="245">
        <v>220</v>
      </c>
      <c r="B230" s="419" t="s">
        <v>383</v>
      </c>
      <c r="C230" s="417">
        <v>264.35000000000002</v>
      </c>
      <c r="D230" s="418">
        <v>263.65000000000003</v>
      </c>
      <c r="E230" s="418">
        <v>258.30000000000007</v>
      </c>
      <c r="F230" s="418">
        <v>252.25000000000006</v>
      </c>
      <c r="G230" s="418">
        <v>246.90000000000009</v>
      </c>
      <c r="H230" s="418">
        <v>269.70000000000005</v>
      </c>
      <c r="I230" s="418">
        <v>275.05000000000007</v>
      </c>
      <c r="J230" s="418">
        <v>281.10000000000002</v>
      </c>
      <c r="K230" s="417">
        <v>269</v>
      </c>
      <c r="L230" s="417">
        <v>257.60000000000002</v>
      </c>
      <c r="M230" s="417">
        <v>2.0117699999999998</v>
      </c>
    </row>
    <row r="231" spans="1:13">
      <c r="A231" s="245">
        <v>221</v>
      </c>
      <c r="B231" s="419" t="s">
        <v>727</v>
      </c>
      <c r="C231" s="417">
        <v>1223.9000000000001</v>
      </c>
      <c r="D231" s="418">
        <v>1223.3333333333333</v>
      </c>
      <c r="E231" s="418">
        <v>1209.5166666666664</v>
      </c>
      <c r="F231" s="418">
        <v>1195.1333333333332</v>
      </c>
      <c r="G231" s="418">
        <v>1181.3166666666664</v>
      </c>
      <c r="H231" s="418">
        <v>1237.7166666666665</v>
      </c>
      <c r="I231" s="418">
        <v>1251.5333333333335</v>
      </c>
      <c r="J231" s="418">
        <v>1265.9166666666665</v>
      </c>
      <c r="K231" s="417">
        <v>1237.1500000000001</v>
      </c>
      <c r="L231" s="417">
        <v>1208.95</v>
      </c>
      <c r="M231" s="417">
        <v>0.35220000000000001</v>
      </c>
    </row>
    <row r="232" spans="1:13">
      <c r="A232" s="245">
        <v>222</v>
      </c>
      <c r="B232" s="419" t="s">
        <v>731</v>
      </c>
      <c r="C232" s="417">
        <v>666.8</v>
      </c>
      <c r="D232" s="418">
        <v>670.25</v>
      </c>
      <c r="E232" s="418">
        <v>653.04999999999995</v>
      </c>
      <c r="F232" s="418">
        <v>639.29999999999995</v>
      </c>
      <c r="G232" s="418">
        <v>622.09999999999991</v>
      </c>
      <c r="H232" s="418">
        <v>684</v>
      </c>
      <c r="I232" s="418">
        <v>701.2</v>
      </c>
      <c r="J232" s="418">
        <v>714.95</v>
      </c>
      <c r="K232" s="417">
        <v>687.45</v>
      </c>
      <c r="L232" s="417">
        <v>656.5</v>
      </c>
      <c r="M232" s="417">
        <v>14.726129999999999</v>
      </c>
    </row>
    <row r="233" spans="1:13">
      <c r="A233" s="245">
        <v>223</v>
      </c>
      <c r="B233" s="419" t="s">
        <v>384</v>
      </c>
      <c r="C233" s="417">
        <v>175.4</v>
      </c>
      <c r="D233" s="418">
        <v>177.23333333333335</v>
      </c>
      <c r="E233" s="418">
        <v>172.26666666666671</v>
      </c>
      <c r="F233" s="418">
        <v>169.13333333333335</v>
      </c>
      <c r="G233" s="418">
        <v>164.16666666666671</v>
      </c>
      <c r="H233" s="418">
        <v>180.3666666666667</v>
      </c>
      <c r="I233" s="418">
        <v>185.33333333333334</v>
      </c>
      <c r="J233" s="418">
        <v>188.4666666666667</v>
      </c>
      <c r="K233" s="417">
        <v>182.2</v>
      </c>
      <c r="L233" s="417">
        <v>174.1</v>
      </c>
      <c r="M233" s="417">
        <v>70.593389999999999</v>
      </c>
    </row>
    <row r="234" spans="1:13">
      <c r="A234" s="245">
        <v>224</v>
      </c>
      <c r="B234" s="419" t="s">
        <v>385</v>
      </c>
      <c r="C234" s="417">
        <v>46.65</v>
      </c>
      <c r="D234" s="418">
        <v>46.9</v>
      </c>
      <c r="E234" s="418">
        <v>46.3</v>
      </c>
      <c r="F234" s="418">
        <v>45.949999999999996</v>
      </c>
      <c r="G234" s="418">
        <v>45.349999999999994</v>
      </c>
      <c r="H234" s="418">
        <v>47.25</v>
      </c>
      <c r="I234" s="418">
        <v>47.850000000000009</v>
      </c>
      <c r="J234" s="418">
        <v>48.2</v>
      </c>
      <c r="K234" s="417">
        <v>47.5</v>
      </c>
      <c r="L234" s="417">
        <v>46.55</v>
      </c>
      <c r="M234" s="417">
        <v>13.57094</v>
      </c>
    </row>
    <row r="235" spans="1:13">
      <c r="A235" s="245">
        <v>225</v>
      </c>
      <c r="B235" s="419" t="s">
        <v>126</v>
      </c>
      <c r="C235" s="417">
        <v>201.1</v>
      </c>
      <c r="D235" s="418">
        <v>201.5333333333333</v>
      </c>
      <c r="E235" s="418">
        <v>200.51666666666659</v>
      </c>
      <c r="F235" s="418">
        <v>199.93333333333328</v>
      </c>
      <c r="G235" s="418">
        <v>198.91666666666657</v>
      </c>
      <c r="H235" s="418">
        <v>202.11666666666662</v>
      </c>
      <c r="I235" s="418">
        <v>203.13333333333333</v>
      </c>
      <c r="J235" s="418">
        <v>203.71666666666664</v>
      </c>
      <c r="K235" s="417">
        <v>202.55</v>
      </c>
      <c r="L235" s="417">
        <v>200.95</v>
      </c>
      <c r="M235" s="417">
        <v>130.85323</v>
      </c>
    </row>
    <row r="236" spans="1:13">
      <c r="A236" s="245">
        <v>226</v>
      </c>
      <c r="B236" s="419" t="s">
        <v>387</v>
      </c>
      <c r="C236" s="417">
        <v>127.85</v>
      </c>
      <c r="D236" s="418">
        <v>128.38333333333335</v>
      </c>
      <c r="E236" s="418">
        <v>127.01666666666671</v>
      </c>
      <c r="F236" s="418">
        <v>126.18333333333335</v>
      </c>
      <c r="G236" s="418">
        <v>124.81666666666671</v>
      </c>
      <c r="H236" s="418">
        <v>129.2166666666667</v>
      </c>
      <c r="I236" s="418">
        <v>130.58333333333331</v>
      </c>
      <c r="J236" s="418">
        <v>131.41666666666671</v>
      </c>
      <c r="K236" s="417">
        <v>129.75</v>
      </c>
      <c r="L236" s="417">
        <v>127.55</v>
      </c>
      <c r="M236" s="417">
        <v>4.1729900000000004</v>
      </c>
    </row>
    <row r="237" spans="1:13">
      <c r="A237" s="245">
        <v>227</v>
      </c>
      <c r="B237" s="419" t="s">
        <v>388</v>
      </c>
      <c r="C237" s="417">
        <v>190.35</v>
      </c>
      <c r="D237" s="418">
        <v>192.38333333333333</v>
      </c>
      <c r="E237" s="418">
        <v>187.06666666666666</v>
      </c>
      <c r="F237" s="418">
        <v>183.78333333333333</v>
      </c>
      <c r="G237" s="418">
        <v>178.46666666666667</v>
      </c>
      <c r="H237" s="418">
        <v>195.66666666666666</v>
      </c>
      <c r="I237" s="418">
        <v>200.98333333333332</v>
      </c>
      <c r="J237" s="418">
        <v>204.26666666666665</v>
      </c>
      <c r="K237" s="417">
        <v>197.7</v>
      </c>
      <c r="L237" s="417">
        <v>189.1</v>
      </c>
      <c r="M237" s="417">
        <v>21.106560000000002</v>
      </c>
    </row>
    <row r="238" spans="1:13">
      <c r="A238" s="245">
        <v>228</v>
      </c>
      <c r="B238" s="419" t="s">
        <v>115</v>
      </c>
      <c r="C238" s="417">
        <v>270.85000000000002</v>
      </c>
      <c r="D238" s="418">
        <v>270.95</v>
      </c>
      <c r="E238" s="418">
        <v>266.89999999999998</v>
      </c>
      <c r="F238" s="418">
        <v>262.95</v>
      </c>
      <c r="G238" s="418">
        <v>258.89999999999998</v>
      </c>
      <c r="H238" s="418">
        <v>274.89999999999998</v>
      </c>
      <c r="I238" s="418">
        <v>278.95000000000005</v>
      </c>
      <c r="J238" s="418">
        <v>282.89999999999998</v>
      </c>
      <c r="K238" s="417">
        <v>275</v>
      </c>
      <c r="L238" s="417">
        <v>267</v>
      </c>
      <c r="M238" s="417">
        <v>102.32579</v>
      </c>
    </row>
    <row r="239" spans="1:13">
      <c r="A239" s="245">
        <v>229</v>
      </c>
      <c r="B239" s="419" t="s">
        <v>389</v>
      </c>
      <c r="C239" s="417">
        <v>138.19999999999999</v>
      </c>
      <c r="D239" s="418">
        <v>133.03333333333333</v>
      </c>
      <c r="E239" s="418">
        <v>125.86666666666667</v>
      </c>
      <c r="F239" s="418">
        <v>113.53333333333335</v>
      </c>
      <c r="G239" s="418">
        <v>106.36666666666669</v>
      </c>
      <c r="H239" s="418">
        <v>145.36666666666667</v>
      </c>
      <c r="I239" s="418">
        <v>152.53333333333336</v>
      </c>
      <c r="J239" s="418">
        <v>164.86666666666665</v>
      </c>
      <c r="K239" s="417">
        <v>140.19999999999999</v>
      </c>
      <c r="L239" s="417">
        <v>120.7</v>
      </c>
      <c r="M239" s="417">
        <v>1081.7536700000001</v>
      </c>
    </row>
    <row r="240" spans="1:13">
      <c r="A240" s="245">
        <v>230</v>
      </c>
      <c r="B240" s="419" t="s">
        <v>728</v>
      </c>
      <c r="C240" s="417">
        <v>7342.15</v>
      </c>
      <c r="D240" s="418">
        <v>7371.5666666666666</v>
      </c>
      <c r="E240" s="418">
        <v>7290.583333333333</v>
      </c>
      <c r="F240" s="418">
        <v>7239.0166666666664</v>
      </c>
      <c r="G240" s="418">
        <v>7158.0333333333328</v>
      </c>
      <c r="H240" s="418">
        <v>7423.1333333333332</v>
      </c>
      <c r="I240" s="418">
        <v>7504.1166666666668</v>
      </c>
      <c r="J240" s="418">
        <v>7555.6833333333334</v>
      </c>
      <c r="K240" s="417">
        <v>7452.55</v>
      </c>
      <c r="L240" s="417">
        <v>7320</v>
      </c>
      <c r="M240" s="417">
        <v>0.43865999999999999</v>
      </c>
    </row>
    <row r="241" spans="1:13">
      <c r="A241" s="245">
        <v>231</v>
      </c>
      <c r="B241" s="419" t="s">
        <v>254</v>
      </c>
      <c r="C241" s="417">
        <v>136.1</v>
      </c>
      <c r="D241" s="418">
        <v>137.15</v>
      </c>
      <c r="E241" s="418">
        <v>134.30000000000001</v>
      </c>
      <c r="F241" s="418">
        <v>132.5</v>
      </c>
      <c r="G241" s="418">
        <v>129.65</v>
      </c>
      <c r="H241" s="418">
        <v>138.95000000000002</v>
      </c>
      <c r="I241" s="418">
        <v>141.79999999999998</v>
      </c>
      <c r="J241" s="418">
        <v>143.60000000000002</v>
      </c>
      <c r="K241" s="417">
        <v>140</v>
      </c>
      <c r="L241" s="417">
        <v>135.35</v>
      </c>
      <c r="M241" s="417">
        <v>31.790189999999999</v>
      </c>
    </row>
    <row r="242" spans="1:13">
      <c r="A242" s="245">
        <v>232</v>
      </c>
      <c r="B242" s="419" t="s">
        <v>390</v>
      </c>
      <c r="C242" s="417">
        <v>394.8</v>
      </c>
      <c r="D242" s="418">
        <v>396.23333333333329</v>
      </c>
      <c r="E242" s="418">
        <v>391.96666666666658</v>
      </c>
      <c r="F242" s="418">
        <v>389.13333333333327</v>
      </c>
      <c r="G242" s="418">
        <v>384.86666666666656</v>
      </c>
      <c r="H242" s="418">
        <v>399.06666666666661</v>
      </c>
      <c r="I242" s="418">
        <v>403.33333333333337</v>
      </c>
      <c r="J242" s="418">
        <v>406.16666666666663</v>
      </c>
      <c r="K242" s="417">
        <v>400.5</v>
      </c>
      <c r="L242" s="417">
        <v>393.4</v>
      </c>
      <c r="M242" s="417">
        <v>11.12814</v>
      </c>
    </row>
    <row r="243" spans="1:13">
      <c r="A243" s="245">
        <v>233</v>
      </c>
      <c r="B243" s="419" t="s">
        <v>255</v>
      </c>
      <c r="C243" s="417">
        <v>147.94999999999999</v>
      </c>
      <c r="D243" s="418">
        <v>148.54999999999998</v>
      </c>
      <c r="E243" s="418">
        <v>145.49999999999997</v>
      </c>
      <c r="F243" s="418">
        <v>143.04999999999998</v>
      </c>
      <c r="G243" s="418">
        <v>139.99999999999997</v>
      </c>
      <c r="H243" s="418">
        <v>150.99999999999997</v>
      </c>
      <c r="I243" s="418">
        <v>154.04999999999998</v>
      </c>
      <c r="J243" s="418">
        <v>156.49999999999997</v>
      </c>
      <c r="K243" s="417">
        <v>151.6</v>
      </c>
      <c r="L243" s="417">
        <v>146.1</v>
      </c>
      <c r="M243" s="417">
        <v>34.574390000000001</v>
      </c>
    </row>
    <row r="244" spans="1:13">
      <c r="A244" s="245">
        <v>234</v>
      </c>
      <c r="B244" s="419" t="s">
        <v>125</v>
      </c>
      <c r="C244" s="417">
        <v>107.2</v>
      </c>
      <c r="D244" s="418">
        <v>107.45</v>
      </c>
      <c r="E244" s="418">
        <v>106.60000000000001</v>
      </c>
      <c r="F244" s="418">
        <v>106</v>
      </c>
      <c r="G244" s="418">
        <v>105.15</v>
      </c>
      <c r="H244" s="418">
        <v>108.05000000000001</v>
      </c>
      <c r="I244" s="418">
        <v>108.9</v>
      </c>
      <c r="J244" s="418">
        <v>109.50000000000001</v>
      </c>
      <c r="K244" s="417">
        <v>108.3</v>
      </c>
      <c r="L244" s="417">
        <v>106.85</v>
      </c>
      <c r="M244" s="417">
        <v>62.924860000000002</v>
      </c>
    </row>
    <row r="245" spans="1:13">
      <c r="A245" s="245">
        <v>235</v>
      </c>
      <c r="B245" s="419" t="s">
        <v>391</v>
      </c>
      <c r="C245" s="417">
        <v>26.1</v>
      </c>
      <c r="D245" s="418">
        <v>26.266666666666666</v>
      </c>
      <c r="E245" s="418">
        <v>25.833333333333332</v>
      </c>
      <c r="F245" s="418">
        <v>25.566666666666666</v>
      </c>
      <c r="G245" s="418">
        <v>25.133333333333333</v>
      </c>
      <c r="H245" s="418">
        <v>26.533333333333331</v>
      </c>
      <c r="I245" s="418">
        <v>26.966666666666669</v>
      </c>
      <c r="J245" s="418">
        <v>27.233333333333331</v>
      </c>
      <c r="K245" s="417">
        <v>26.7</v>
      </c>
      <c r="L245" s="417">
        <v>26</v>
      </c>
      <c r="M245" s="417">
        <v>67.651700000000005</v>
      </c>
    </row>
    <row r="246" spans="1:13">
      <c r="A246" s="245">
        <v>236</v>
      </c>
      <c r="B246" s="419" t="s">
        <v>750</v>
      </c>
      <c r="C246" s="417">
        <v>2262.9</v>
      </c>
      <c r="D246" s="418">
        <v>2250.6833333333334</v>
      </c>
      <c r="E246" s="418">
        <v>2229.4666666666667</v>
      </c>
      <c r="F246" s="418">
        <v>2196.0333333333333</v>
      </c>
      <c r="G246" s="418">
        <v>2174.8166666666666</v>
      </c>
      <c r="H246" s="418">
        <v>2284.1166666666668</v>
      </c>
      <c r="I246" s="418">
        <v>2305.3333333333339</v>
      </c>
      <c r="J246" s="418">
        <v>2338.7666666666669</v>
      </c>
      <c r="K246" s="417">
        <v>2271.9</v>
      </c>
      <c r="L246" s="417">
        <v>2217.25</v>
      </c>
      <c r="M246" s="417">
        <v>20.88571</v>
      </c>
    </row>
    <row r="247" spans="1:13">
      <c r="A247" s="245">
        <v>237</v>
      </c>
      <c r="B247" s="419" t="s">
        <v>876</v>
      </c>
      <c r="C247" s="417">
        <v>189.15</v>
      </c>
      <c r="D247" s="418">
        <v>188.18333333333337</v>
      </c>
      <c r="E247" s="418">
        <v>185.56666666666672</v>
      </c>
      <c r="F247" s="418">
        <v>181.98333333333335</v>
      </c>
      <c r="G247" s="418">
        <v>179.3666666666667</v>
      </c>
      <c r="H247" s="418">
        <v>191.76666666666674</v>
      </c>
      <c r="I247" s="418">
        <v>194.38333333333335</v>
      </c>
      <c r="J247" s="418">
        <v>197.96666666666675</v>
      </c>
      <c r="K247" s="417">
        <v>190.8</v>
      </c>
      <c r="L247" s="417">
        <v>184.6</v>
      </c>
      <c r="M247" s="417">
        <v>5.7212300000000003</v>
      </c>
    </row>
    <row r="248" spans="1:13">
      <c r="A248" s="245">
        <v>238</v>
      </c>
      <c r="B248" s="419" t="s">
        <v>729</v>
      </c>
      <c r="C248" s="417">
        <v>455.4</v>
      </c>
      <c r="D248" s="418">
        <v>459.11666666666662</v>
      </c>
      <c r="E248" s="418">
        <v>448.28333333333325</v>
      </c>
      <c r="F248" s="418">
        <v>441.16666666666663</v>
      </c>
      <c r="G248" s="418">
        <v>430.33333333333326</v>
      </c>
      <c r="H248" s="418">
        <v>466.23333333333323</v>
      </c>
      <c r="I248" s="418">
        <v>477.06666666666661</v>
      </c>
      <c r="J248" s="418">
        <v>484.18333333333322</v>
      </c>
      <c r="K248" s="417">
        <v>469.95</v>
      </c>
      <c r="L248" s="417">
        <v>452</v>
      </c>
      <c r="M248" s="417">
        <v>1.51251</v>
      </c>
    </row>
    <row r="249" spans="1:13">
      <c r="A249" s="245">
        <v>239</v>
      </c>
      <c r="B249" s="419" t="s">
        <v>120</v>
      </c>
      <c r="C249" s="417">
        <v>569.54999999999995</v>
      </c>
      <c r="D249" s="418">
        <v>571.54999999999995</v>
      </c>
      <c r="E249" s="418">
        <v>565.19999999999993</v>
      </c>
      <c r="F249" s="418">
        <v>560.85</v>
      </c>
      <c r="G249" s="418">
        <v>554.5</v>
      </c>
      <c r="H249" s="418">
        <v>575.89999999999986</v>
      </c>
      <c r="I249" s="418">
        <v>582.24999999999977</v>
      </c>
      <c r="J249" s="418">
        <v>586.5999999999998</v>
      </c>
      <c r="K249" s="417">
        <v>577.9</v>
      </c>
      <c r="L249" s="417">
        <v>567.20000000000005</v>
      </c>
      <c r="M249" s="417">
        <v>13.16126</v>
      </c>
    </row>
    <row r="250" spans="1:13">
      <c r="A250" s="245">
        <v>240</v>
      </c>
      <c r="B250" s="419" t="s">
        <v>800</v>
      </c>
      <c r="C250" s="417">
        <v>239.3</v>
      </c>
      <c r="D250" s="418">
        <v>240.48333333333335</v>
      </c>
      <c r="E250" s="418">
        <v>237.2166666666667</v>
      </c>
      <c r="F250" s="418">
        <v>235.13333333333335</v>
      </c>
      <c r="G250" s="418">
        <v>231.8666666666667</v>
      </c>
      <c r="H250" s="418">
        <v>242.56666666666669</v>
      </c>
      <c r="I250" s="418">
        <v>245.83333333333334</v>
      </c>
      <c r="J250" s="418">
        <v>247.91666666666669</v>
      </c>
      <c r="K250" s="417">
        <v>243.75</v>
      </c>
      <c r="L250" s="417">
        <v>238.4</v>
      </c>
      <c r="M250" s="417">
        <v>24.307179999999999</v>
      </c>
    </row>
    <row r="251" spans="1:13">
      <c r="A251" s="245">
        <v>241</v>
      </c>
      <c r="B251" s="419" t="s">
        <v>122</v>
      </c>
      <c r="C251" s="417">
        <v>1049.3</v>
      </c>
      <c r="D251" s="418">
        <v>1049.3333333333333</v>
      </c>
      <c r="E251" s="418">
        <v>1041.0166666666664</v>
      </c>
      <c r="F251" s="418">
        <v>1032.7333333333331</v>
      </c>
      <c r="G251" s="418">
        <v>1024.4166666666663</v>
      </c>
      <c r="H251" s="418">
        <v>1057.6166666666666</v>
      </c>
      <c r="I251" s="418">
        <v>1065.9333333333336</v>
      </c>
      <c r="J251" s="418">
        <v>1074.2166666666667</v>
      </c>
      <c r="K251" s="417">
        <v>1057.6500000000001</v>
      </c>
      <c r="L251" s="417">
        <v>1041.05</v>
      </c>
      <c r="M251" s="417">
        <v>20.100180000000002</v>
      </c>
    </row>
    <row r="252" spans="1:13">
      <c r="A252" s="245">
        <v>242</v>
      </c>
      <c r="B252" s="419" t="s">
        <v>877</v>
      </c>
      <c r="C252" s="417">
        <v>50.2</v>
      </c>
      <c r="D252" s="418">
        <v>50.5</v>
      </c>
      <c r="E252" s="418">
        <v>48.6</v>
      </c>
      <c r="F252" s="418">
        <v>47</v>
      </c>
      <c r="G252" s="418">
        <v>45.1</v>
      </c>
      <c r="H252" s="418">
        <v>52.1</v>
      </c>
      <c r="I252" s="418">
        <v>54.000000000000007</v>
      </c>
      <c r="J252" s="418">
        <v>55.6</v>
      </c>
      <c r="K252" s="417">
        <v>52.4</v>
      </c>
      <c r="L252" s="417">
        <v>48.9</v>
      </c>
      <c r="M252" s="417">
        <v>81.514359999999996</v>
      </c>
    </row>
    <row r="253" spans="1:13">
      <c r="A253" s="245">
        <v>243</v>
      </c>
      <c r="B253" s="419" t="s">
        <v>256</v>
      </c>
      <c r="C253" s="417">
        <v>5400.15</v>
      </c>
      <c r="D253" s="418">
        <v>5402.6833333333334</v>
      </c>
      <c r="E253" s="418">
        <v>5372.4666666666672</v>
      </c>
      <c r="F253" s="418">
        <v>5344.7833333333338</v>
      </c>
      <c r="G253" s="418">
        <v>5314.5666666666675</v>
      </c>
      <c r="H253" s="418">
        <v>5430.3666666666668</v>
      </c>
      <c r="I253" s="418">
        <v>5460.5833333333321</v>
      </c>
      <c r="J253" s="418">
        <v>5488.2666666666664</v>
      </c>
      <c r="K253" s="417">
        <v>5432.9</v>
      </c>
      <c r="L253" s="417">
        <v>5375</v>
      </c>
      <c r="M253" s="417">
        <v>2.3926699999999999</v>
      </c>
    </row>
    <row r="254" spans="1:13">
      <c r="A254" s="245">
        <v>244</v>
      </c>
      <c r="B254" s="419" t="s">
        <v>124</v>
      </c>
      <c r="C254" s="417">
        <v>1547.85</v>
      </c>
      <c r="D254" s="418">
        <v>1553.2</v>
      </c>
      <c r="E254" s="418">
        <v>1528.4</v>
      </c>
      <c r="F254" s="418">
        <v>1508.95</v>
      </c>
      <c r="G254" s="418">
        <v>1484.15</v>
      </c>
      <c r="H254" s="418">
        <v>1572.65</v>
      </c>
      <c r="I254" s="418">
        <v>1597.4499999999998</v>
      </c>
      <c r="J254" s="418">
        <v>1616.9</v>
      </c>
      <c r="K254" s="417">
        <v>1578</v>
      </c>
      <c r="L254" s="417">
        <v>1533.75</v>
      </c>
      <c r="M254" s="417">
        <v>45.88982</v>
      </c>
    </row>
    <row r="255" spans="1:13">
      <c r="A255" s="245">
        <v>245</v>
      </c>
      <c r="B255" s="419" t="s">
        <v>730</v>
      </c>
      <c r="C255" s="417">
        <v>978.45</v>
      </c>
      <c r="D255" s="418">
        <v>980.03333333333342</v>
      </c>
      <c r="E255" s="418">
        <v>968.61666666666679</v>
      </c>
      <c r="F255" s="418">
        <v>958.78333333333342</v>
      </c>
      <c r="G255" s="418">
        <v>947.36666666666679</v>
      </c>
      <c r="H255" s="418">
        <v>989.86666666666679</v>
      </c>
      <c r="I255" s="418">
        <v>1001.2833333333335</v>
      </c>
      <c r="J255" s="418">
        <v>1011.1166666666668</v>
      </c>
      <c r="K255" s="417">
        <v>991.45</v>
      </c>
      <c r="L255" s="417">
        <v>970.2</v>
      </c>
      <c r="M255" s="417">
        <v>0.24834000000000001</v>
      </c>
    </row>
    <row r="256" spans="1:13">
      <c r="A256" s="245">
        <v>246</v>
      </c>
      <c r="B256" s="419" t="s">
        <v>392</v>
      </c>
      <c r="C256" s="417">
        <v>317.60000000000002</v>
      </c>
      <c r="D256" s="418">
        <v>317.36666666666667</v>
      </c>
      <c r="E256" s="418">
        <v>314.73333333333335</v>
      </c>
      <c r="F256" s="418">
        <v>311.86666666666667</v>
      </c>
      <c r="G256" s="418">
        <v>309.23333333333335</v>
      </c>
      <c r="H256" s="418">
        <v>320.23333333333335</v>
      </c>
      <c r="I256" s="418">
        <v>322.86666666666667</v>
      </c>
      <c r="J256" s="418">
        <v>325.73333333333335</v>
      </c>
      <c r="K256" s="417">
        <v>320</v>
      </c>
      <c r="L256" s="417">
        <v>314.5</v>
      </c>
      <c r="M256" s="417">
        <v>1.7435</v>
      </c>
    </row>
    <row r="257" spans="1:13">
      <c r="A257" s="245">
        <v>247</v>
      </c>
      <c r="B257" s="419" t="s">
        <v>878</v>
      </c>
      <c r="C257" s="417">
        <v>711.95</v>
      </c>
      <c r="D257" s="418">
        <v>718.06666666666661</v>
      </c>
      <c r="E257" s="418">
        <v>701.13333333333321</v>
      </c>
      <c r="F257" s="418">
        <v>690.31666666666661</v>
      </c>
      <c r="G257" s="418">
        <v>673.38333333333321</v>
      </c>
      <c r="H257" s="418">
        <v>728.88333333333321</v>
      </c>
      <c r="I257" s="418">
        <v>745.81666666666661</v>
      </c>
      <c r="J257" s="418">
        <v>756.63333333333321</v>
      </c>
      <c r="K257" s="417">
        <v>735</v>
      </c>
      <c r="L257" s="417">
        <v>707.25</v>
      </c>
      <c r="M257" s="417">
        <v>2.1008200000000001</v>
      </c>
    </row>
    <row r="258" spans="1:13">
      <c r="A258" s="245">
        <v>248</v>
      </c>
      <c r="B258" s="419" t="s">
        <v>121</v>
      </c>
      <c r="C258" s="417">
        <v>1812.5</v>
      </c>
      <c r="D258" s="418">
        <v>1814.2333333333333</v>
      </c>
      <c r="E258" s="418">
        <v>1798.5666666666666</v>
      </c>
      <c r="F258" s="418">
        <v>1784.6333333333332</v>
      </c>
      <c r="G258" s="418">
        <v>1768.9666666666665</v>
      </c>
      <c r="H258" s="418">
        <v>1828.1666666666667</v>
      </c>
      <c r="I258" s="418">
        <v>1843.8333333333333</v>
      </c>
      <c r="J258" s="418">
        <v>1857.7666666666669</v>
      </c>
      <c r="K258" s="417">
        <v>1829.9</v>
      </c>
      <c r="L258" s="417">
        <v>1800.3</v>
      </c>
      <c r="M258" s="417">
        <v>3.1451699999999998</v>
      </c>
    </row>
    <row r="259" spans="1:13">
      <c r="A259" s="245">
        <v>249</v>
      </c>
      <c r="B259" s="419" t="s">
        <v>257</v>
      </c>
      <c r="C259" s="417">
        <v>2116</v>
      </c>
      <c r="D259" s="418">
        <v>2109.7333333333331</v>
      </c>
      <c r="E259" s="418">
        <v>2099.5666666666662</v>
      </c>
      <c r="F259" s="418">
        <v>2083.1333333333332</v>
      </c>
      <c r="G259" s="418">
        <v>2072.9666666666662</v>
      </c>
      <c r="H259" s="418">
        <v>2126.1666666666661</v>
      </c>
      <c r="I259" s="418">
        <v>2136.333333333333</v>
      </c>
      <c r="J259" s="418">
        <v>2152.766666666666</v>
      </c>
      <c r="K259" s="417">
        <v>2119.9</v>
      </c>
      <c r="L259" s="417">
        <v>2093.3000000000002</v>
      </c>
      <c r="M259" s="417">
        <v>0.90417999999999998</v>
      </c>
    </row>
    <row r="260" spans="1:13">
      <c r="A260" s="245">
        <v>250</v>
      </c>
      <c r="B260" s="419" t="s">
        <v>393</v>
      </c>
      <c r="C260" s="417">
        <v>1832.95</v>
      </c>
      <c r="D260" s="418">
        <v>1833.6499999999999</v>
      </c>
      <c r="E260" s="418">
        <v>1812.2999999999997</v>
      </c>
      <c r="F260" s="418">
        <v>1791.6499999999999</v>
      </c>
      <c r="G260" s="418">
        <v>1770.2999999999997</v>
      </c>
      <c r="H260" s="418">
        <v>1854.2999999999997</v>
      </c>
      <c r="I260" s="418">
        <v>1875.6499999999996</v>
      </c>
      <c r="J260" s="418">
        <v>1896.2999999999997</v>
      </c>
      <c r="K260" s="417">
        <v>1855</v>
      </c>
      <c r="L260" s="417">
        <v>1813</v>
      </c>
      <c r="M260" s="417">
        <v>1.18404</v>
      </c>
    </row>
    <row r="261" spans="1:13">
      <c r="A261" s="245">
        <v>251</v>
      </c>
      <c r="B261" s="419" t="s">
        <v>394</v>
      </c>
      <c r="C261" s="417">
        <v>3238.75</v>
      </c>
      <c r="D261" s="418">
        <v>3204.2666666666664</v>
      </c>
      <c r="E261" s="418">
        <v>3119.5333333333328</v>
      </c>
      <c r="F261" s="418">
        <v>3000.3166666666666</v>
      </c>
      <c r="G261" s="418">
        <v>2915.583333333333</v>
      </c>
      <c r="H261" s="418">
        <v>3323.4833333333327</v>
      </c>
      <c r="I261" s="418">
        <v>3408.2166666666662</v>
      </c>
      <c r="J261" s="418">
        <v>3527.4333333333325</v>
      </c>
      <c r="K261" s="417">
        <v>3289</v>
      </c>
      <c r="L261" s="417">
        <v>3085.05</v>
      </c>
      <c r="M261" s="417">
        <v>2.3974199999999999</v>
      </c>
    </row>
    <row r="262" spans="1:13">
      <c r="A262" s="245">
        <v>252</v>
      </c>
      <c r="B262" s="419" t="s">
        <v>395</v>
      </c>
      <c r="C262" s="417">
        <v>646.29999999999995</v>
      </c>
      <c r="D262" s="418">
        <v>645.98333333333323</v>
      </c>
      <c r="E262" s="418">
        <v>640.46666666666647</v>
      </c>
      <c r="F262" s="418">
        <v>634.63333333333321</v>
      </c>
      <c r="G262" s="418">
        <v>629.11666666666645</v>
      </c>
      <c r="H262" s="418">
        <v>651.81666666666649</v>
      </c>
      <c r="I262" s="418">
        <v>657.33333333333314</v>
      </c>
      <c r="J262" s="418">
        <v>663.16666666666652</v>
      </c>
      <c r="K262" s="417">
        <v>651.5</v>
      </c>
      <c r="L262" s="417">
        <v>640.15</v>
      </c>
      <c r="M262" s="417">
        <v>4.9528800000000004</v>
      </c>
    </row>
    <row r="263" spans="1:13">
      <c r="A263" s="245">
        <v>253</v>
      </c>
      <c r="B263" s="419" t="s">
        <v>396</v>
      </c>
      <c r="C263" s="417">
        <v>222.75</v>
      </c>
      <c r="D263" s="418">
        <v>223.86666666666665</v>
      </c>
      <c r="E263" s="418">
        <v>220.08333333333329</v>
      </c>
      <c r="F263" s="418">
        <v>217.41666666666663</v>
      </c>
      <c r="G263" s="418">
        <v>213.63333333333327</v>
      </c>
      <c r="H263" s="418">
        <v>226.5333333333333</v>
      </c>
      <c r="I263" s="418">
        <v>230.31666666666666</v>
      </c>
      <c r="J263" s="418">
        <v>232.98333333333332</v>
      </c>
      <c r="K263" s="417">
        <v>227.65</v>
      </c>
      <c r="L263" s="417">
        <v>221.2</v>
      </c>
      <c r="M263" s="417">
        <v>8.6665899999999993</v>
      </c>
    </row>
    <row r="264" spans="1:13">
      <c r="A264" s="245">
        <v>254</v>
      </c>
      <c r="B264" s="419" t="s">
        <v>397</v>
      </c>
      <c r="C264" s="417">
        <v>143.19999999999999</v>
      </c>
      <c r="D264" s="418">
        <v>143.9</v>
      </c>
      <c r="E264" s="418">
        <v>141.80000000000001</v>
      </c>
      <c r="F264" s="418">
        <v>140.4</v>
      </c>
      <c r="G264" s="418">
        <v>138.30000000000001</v>
      </c>
      <c r="H264" s="418">
        <v>145.30000000000001</v>
      </c>
      <c r="I264" s="418">
        <v>147.39999999999998</v>
      </c>
      <c r="J264" s="418">
        <v>148.80000000000001</v>
      </c>
      <c r="K264" s="417">
        <v>146</v>
      </c>
      <c r="L264" s="417">
        <v>142.5</v>
      </c>
      <c r="M264" s="417">
        <v>13.10651</v>
      </c>
    </row>
    <row r="265" spans="1:13">
      <c r="A265" s="245">
        <v>255</v>
      </c>
      <c r="B265" s="419" t="s">
        <v>398</v>
      </c>
      <c r="C265" s="417">
        <v>94.7</v>
      </c>
      <c r="D265" s="418">
        <v>95.100000000000009</v>
      </c>
      <c r="E265" s="418">
        <v>92.800000000000011</v>
      </c>
      <c r="F265" s="418">
        <v>90.9</v>
      </c>
      <c r="G265" s="418">
        <v>88.600000000000009</v>
      </c>
      <c r="H265" s="418">
        <v>97.000000000000014</v>
      </c>
      <c r="I265" s="418">
        <v>99.3</v>
      </c>
      <c r="J265" s="418">
        <v>101.20000000000002</v>
      </c>
      <c r="K265" s="417">
        <v>97.4</v>
      </c>
      <c r="L265" s="417">
        <v>93.2</v>
      </c>
      <c r="M265" s="417">
        <v>28.947800000000001</v>
      </c>
    </row>
    <row r="266" spans="1:13">
      <c r="A266" s="245">
        <v>256</v>
      </c>
      <c r="B266" s="419" t="s">
        <v>258</v>
      </c>
      <c r="C266" s="417">
        <v>170.95</v>
      </c>
      <c r="D266" s="418">
        <v>170.26666666666665</v>
      </c>
      <c r="E266" s="418">
        <v>168.0333333333333</v>
      </c>
      <c r="F266" s="418">
        <v>165.11666666666665</v>
      </c>
      <c r="G266" s="418">
        <v>162.8833333333333</v>
      </c>
      <c r="H266" s="418">
        <v>173.18333333333331</v>
      </c>
      <c r="I266" s="418">
        <v>175.41666666666666</v>
      </c>
      <c r="J266" s="418">
        <v>178.33333333333331</v>
      </c>
      <c r="K266" s="417">
        <v>172.5</v>
      </c>
      <c r="L266" s="417">
        <v>167.35</v>
      </c>
      <c r="M266" s="417">
        <v>44.410989999999998</v>
      </c>
    </row>
    <row r="267" spans="1:13">
      <c r="A267" s="245">
        <v>257</v>
      </c>
      <c r="B267" s="419" t="s">
        <v>128</v>
      </c>
      <c r="C267" s="417">
        <v>694.45</v>
      </c>
      <c r="D267" s="418">
        <v>693.01666666666677</v>
      </c>
      <c r="E267" s="418">
        <v>682.28333333333353</v>
      </c>
      <c r="F267" s="418">
        <v>670.11666666666679</v>
      </c>
      <c r="G267" s="418">
        <v>659.38333333333355</v>
      </c>
      <c r="H267" s="418">
        <v>705.18333333333351</v>
      </c>
      <c r="I267" s="418">
        <v>715.91666666666686</v>
      </c>
      <c r="J267" s="418">
        <v>728.08333333333348</v>
      </c>
      <c r="K267" s="417">
        <v>703.75</v>
      </c>
      <c r="L267" s="417">
        <v>680.85</v>
      </c>
      <c r="M267" s="417">
        <v>116.32489</v>
      </c>
    </row>
    <row r="268" spans="1:13">
      <c r="A268" s="245">
        <v>258</v>
      </c>
      <c r="B268" s="419" t="s">
        <v>732</v>
      </c>
      <c r="C268" s="417">
        <v>108.6</v>
      </c>
      <c r="D268" s="418">
        <v>109.56666666666666</v>
      </c>
      <c r="E268" s="418">
        <v>107.13333333333333</v>
      </c>
      <c r="F268" s="418">
        <v>105.66666666666666</v>
      </c>
      <c r="G268" s="418">
        <v>103.23333333333332</v>
      </c>
      <c r="H268" s="418">
        <v>111.03333333333333</v>
      </c>
      <c r="I268" s="418">
        <v>113.46666666666667</v>
      </c>
      <c r="J268" s="418">
        <v>114.93333333333334</v>
      </c>
      <c r="K268" s="417">
        <v>112</v>
      </c>
      <c r="L268" s="417">
        <v>108.1</v>
      </c>
      <c r="M268" s="417">
        <v>1.35897</v>
      </c>
    </row>
    <row r="269" spans="1:13">
      <c r="A269" s="245">
        <v>259</v>
      </c>
      <c r="B269" s="419" t="s">
        <v>399</v>
      </c>
      <c r="C269" s="417">
        <v>86</v>
      </c>
      <c r="D269" s="418">
        <v>85.883333333333326</v>
      </c>
      <c r="E269" s="418">
        <v>85.116666666666646</v>
      </c>
      <c r="F269" s="418">
        <v>84.23333333333332</v>
      </c>
      <c r="G269" s="418">
        <v>83.46666666666664</v>
      </c>
      <c r="H269" s="418">
        <v>86.766666666666652</v>
      </c>
      <c r="I269" s="418">
        <v>87.533333333333331</v>
      </c>
      <c r="J269" s="418">
        <v>88.416666666666657</v>
      </c>
      <c r="K269" s="417">
        <v>86.65</v>
      </c>
      <c r="L269" s="417">
        <v>85</v>
      </c>
      <c r="M269" s="417">
        <v>6.7926700000000002</v>
      </c>
    </row>
    <row r="270" spans="1:13">
      <c r="A270" s="245">
        <v>260</v>
      </c>
      <c r="B270" s="419" t="s">
        <v>400</v>
      </c>
      <c r="C270" s="417">
        <v>125.1</v>
      </c>
      <c r="D270" s="418">
        <v>125.61666666666667</v>
      </c>
      <c r="E270" s="418">
        <v>122.58333333333334</v>
      </c>
      <c r="F270" s="418">
        <v>120.06666666666666</v>
      </c>
      <c r="G270" s="418">
        <v>117.03333333333333</v>
      </c>
      <c r="H270" s="418">
        <v>128.13333333333335</v>
      </c>
      <c r="I270" s="418">
        <v>131.16666666666669</v>
      </c>
      <c r="J270" s="418">
        <v>133.68333333333337</v>
      </c>
      <c r="K270" s="417">
        <v>128.65</v>
      </c>
      <c r="L270" s="417">
        <v>123.1</v>
      </c>
      <c r="M270" s="417">
        <v>57.002920000000003</v>
      </c>
    </row>
    <row r="271" spans="1:13">
      <c r="A271" s="245">
        <v>261</v>
      </c>
      <c r="B271" s="419" t="s">
        <v>401</v>
      </c>
      <c r="C271" s="417">
        <v>229.4</v>
      </c>
      <c r="D271" s="418">
        <v>228.26666666666665</v>
      </c>
      <c r="E271" s="418">
        <v>225.33333333333331</v>
      </c>
      <c r="F271" s="418">
        <v>221.26666666666665</v>
      </c>
      <c r="G271" s="418">
        <v>218.33333333333331</v>
      </c>
      <c r="H271" s="418">
        <v>232.33333333333331</v>
      </c>
      <c r="I271" s="418">
        <v>235.26666666666665</v>
      </c>
      <c r="J271" s="418">
        <v>239.33333333333331</v>
      </c>
      <c r="K271" s="417">
        <v>231.2</v>
      </c>
      <c r="L271" s="417">
        <v>224.2</v>
      </c>
      <c r="M271" s="417">
        <v>17.617170000000002</v>
      </c>
    </row>
    <row r="272" spans="1:13">
      <c r="A272" s="245">
        <v>262</v>
      </c>
      <c r="B272" s="419" t="s">
        <v>402</v>
      </c>
      <c r="C272" s="417">
        <v>125.7</v>
      </c>
      <c r="D272" s="418">
        <v>125.60000000000001</v>
      </c>
      <c r="E272" s="418">
        <v>121.60000000000002</v>
      </c>
      <c r="F272" s="418">
        <v>117.50000000000001</v>
      </c>
      <c r="G272" s="418">
        <v>113.50000000000003</v>
      </c>
      <c r="H272" s="418">
        <v>129.70000000000002</v>
      </c>
      <c r="I272" s="418">
        <v>133.69999999999999</v>
      </c>
      <c r="J272" s="418">
        <v>137.80000000000001</v>
      </c>
      <c r="K272" s="417">
        <v>129.6</v>
      </c>
      <c r="L272" s="417">
        <v>121.5</v>
      </c>
      <c r="M272" s="417">
        <v>92.609930000000006</v>
      </c>
    </row>
    <row r="273" spans="1:13">
      <c r="A273" s="245">
        <v>263</v>
      </c>
      <c r="B273" s="419" t="s">
        <v>127</v>
      </c>
      <c r="C273" s="417">
        <v>392.85</v>
      </c>
      <c r="D273" s="418">
        <v>395.48333333333335</v>
      </c>
      <c r="E273" s="418">
        <v>388.4666666666667</v>
      </c>
      <c r="F273" s="418">
        <v>384.08333333333337</v>
      </c>
      <c r="G273" s="418">
        <v>377.06666666666672</v>
      </c>
      <c r="H273" s="418">
        <v>399.86666666666667</v>
      </c>
      <c r="I273" s="418">
        <v>406.88333333333333</v>
      </c>
      <c r="J273" s="418">
        <v>411.26666666666665</v>
      </c>
      <c r="K273" s="417">
        <v>402.5</v>
      </c>
      <c r="L273" s="417">
        <v>391.1</v>
      </c>
      <c r="M273" s="417">
        <v>78.802890000000005</v>
      </c>
    </row>
    <row r="274" spans="1:13">
      <c r="A274" s="245">
        <v>264</v>
      </c>
      <c r="B274" s="419" t="s">
        <v>403</v>
      </c>
      <c r="C274" s="417">
        <v>2223.4</v>
      </c>
      <c r="D274" s="418">
        <v>2224.1166666666668</v>
      </c>
      <c r="E274" s="418">
        <v>2209.2833333333338</v>
      </c>
      <c r="F274" s="418">
        <v>2195.166666666667</v>
      </c>
      <c r="G274" s="418">
        <v>2180.3333333333339</v>
      </c>
      <c r="H274" s="418">
        <v>2238.2333333333336</v>
      </c>
      <c r="I274" s="418">
        <v>2253.0666666666666</v>
      </c>
      <c r="J274" s="418">
        <v>2267.1833333333334</v>
      </c>
      <c r="K274" s="417">
        <v>2238.9499999999998</v>
      </c>
      <c r="L274" s="417">
        <v>2210</v>
      </c>
      <c r="M274" s="417">
        <v>0.10768</v>
      </c>
    </row>
    <row r="275" spans="1:13">
      <c r="A275" s="245">
        <v>265</v>
      </c>
      <c r="B275" s="419" t="s">
        <v>129</v>
      </c>
      <c r="C275" s="417">
        <v>3097.1</v>
      </c>
      <c r="D275" s="418">
        <v>3104.7000000000003</v>
      </c>
      <c r="E275" s="418">
        <v>3080.4000000000005</v>
      </c>
      <c r="F275" s="418">
        <v>3063.7000000000003</v>
      </c>
      <c r="G275" s="418">
        <v>3039.4000000000005</v>
      </c>
      <c r="H275" s="418">
        <v>3121.4000000000005</v>
      </c>
      <c r="I275" s="418">
        <v>3145.7000000000007</v>
      </c>
      <c r="J275" s="418">
        <v>3162.4000000000005</v>
      </c>
      <c r="K275" s="417">
        <v>3129</v>
      </c>
      <c r="L275" s="417">
        <v>3088</v>
      </c>
      <c r="M275" s="417">
        <v>1.36517</v>
      </c>
    </row>
    <row r="276" spans="1:13">
      <c r="A276" s="245">
        <v>266</v>
      </c>
      <c r="B276" s="419" t="s">
        <v>130</v>
      </c>
      <c r="C276" s="417">
        <v>1072.5999999999999</v>
      </c>
      <c r="D276" s="418">
        <v>1086.1000000000001</v>
      </c>
      <c r="E276" s="418">
        <v>1052.5000000000002</v>
      </c>
      <c r="F276" s="418">
        <v>1032.4000000000001</v>
      </c>
      <c r="G276" s="418">
        <v>998.80000000000018</v>
      </c>
      <c r="H276" s="418">
        <v>1106.2000000000003</v>
      </c>
      <c r="I276" s="418">
        <v>1139.8000000000002</v>
      </c>
      <c r="J276" s="418">
        <v>1159.9000000000003</v>
      </c>
      <c r="K276" s="417">
        <v>1119.7</v>
      </c>
      <c r="L276" s="417">
        <v>1066</v>
      </c>
      <c r="M276" s="417">
        <v>31.15485</v>
      </c>
    </row>
    <row r="277" spans="1:13">
      <c r="A277" s="245">
        <v>267</v>
      </c>
      <c r="B277" s="419" t="s">
        <v>404</v>
      </c>
      <c r="C277" s="417">
        <v>173.65</v>
      </c>
      <c r="D277" s="418">
        <v>174.5</v>
      </c>
      <c r="E277" s="418">
        <v>172.15</v>
      </c>
      <c r="F277" s="418">
        <v>170.65</v>
      </c>
      <c r="G277" s="418">
        <v>168.3</v>
      </c>
      <c r="H277" s="418">
        <v>176</v>
      </c>
      <c r="I277" s="418">
        <v>178.35000000000002</v>
      </c>
      <c r="J277" s="418">
        <v>179.85</v>
      </c>
      <c r="K277" s="417">
        <v>176.85</v>
      </c>
      <c r="L277" s="417">
        <v>173</v>
      </c>
      <c r="M277" s="417">
        <v>5.4896200000000004</v>
      </c>
    </row>
    <row r="278" spans="1:13">
      <c r="A278" s="245">
        <v>268</v>
      </c>
      <c r="B278" s="419" t="s">
        <v>405</v>
      </c>
      <c r="C278" s="417">
        <v>1792.25</v>
      </c>
      <c r="D278" s="418">
        <v>1803.8333333333333</v>
      </c>
      <c r="E278" s="418">
        <v>1771.8166666666666</v>
      </c>
      <c r="F278" s="418">
        <v>1751.3833333333334</v>
      </c>
      <c r="G278" s="418">
        <v>1719.3666666666668</v>
      </c>
      <c r="H278" s="418">
        <v>1824.2666666666664</v>
      </c>
      <c r="I278" s="418">
        <v>1856.2833333333333</v>
      </c>
      <c r="J278" s="418">
        <v>1876.7166666666662</v>
      </c>
      <c r="K278" s="417">
        <v>1835.85</v>
      </c>
      <c r="L278" s="417">
        <v>1783.4</v>
      </c>
      <c r="M278" s="417">
        <v>0.69828000000000001</v>
      </c>
    </row>
    <row r="279" spans="1:13">
      <c r="A279" s="245">
        <v>269</v>
      </c>
      <c r="B279" s="419" t="s">
        <v>406</v>
      </c>
      <c r="C279" s="417">
        <v>721.45</v>
      </c>
      <c r="D279" s="418">
        <v>726.31666666666661</v>
      </c>
      <c r="E279" s="418">
        <v>712.13333333333321</v>
      </c>
      <c r="F279" s="418">
        <v>702.81666666666661</v>
      </c>
      <c r="G279" s="418">
        <v>688.63333333333321</v>
      </c>
      <c r="H279" s="418">
        <v>735.63333333333321</v>
      </c>
      <c r="I279" s="418">
        <v>749.81666666666661</v>
      </c>
      <c r="J279" s="418">
        <v>759.13333333333321</v>
      </c>
      <c r="K279" s="417">
        <v>740.5</v>
      </c>
      <c r="L279" s="417">
        <v>717</v>
      </c>
      <c r="M279" s="417">
        <v>1.5815300000000001</v>
      </c>
    </row>
    <row r="280" spans="1:13">
      <c r="A280" s="245">
        <v>270</v>
      </c>
      <c r="B280" s="419" t="s">
        <v>407</v>
      </c>
      <c r="C280" s="417">
        <v>239.2</v>
      </c>
      <c r="D280" s="418">
        <v>241.20000000000002</v>
      </c>
      <c r="E280" s="418">
        <v>235.00000000000003</v>
      </c>
      <c r="F280" s="418">
        <v>230.8</v>
      </c>
      <c r="G280" s="418">
        <v>224.60000000000002</v>
      </c>
      <c r="H280" s="418">
        <v>245.40000000000003</v>
      </c>
      <c r="I280" s="418">
        <v>251.60000000000002</v>
      </c>
      <c r="J280" s="418">
        <v>255.80000000000004</v>
      </c>
      <c r="K280" s="417">
        <v>247.4</v>
      </c>
      <c r="L280" s="417">
        <v>237</v>
      </c>
      <c r="M280" s="417">
        <v>6.6503699999999997</v>
      </c>
    </row>
    <row r="281" spans="1:13">
      <c r="A281" s="245">
        <v>271</v>
      </c>
      <c r="B281" s="419" t="s">
        <v>879</v>
      </c>
      <c r="C281" s="417">
        <v>249</v>
      </c>
      <c r="D281" s="418">
        <v>250.76666666666665</v>
      </c>
      <c r="E281" s="418">
        <v>246.68333333333331</v>
      </c>
      <c r="F281" s="418">
        <v>244.36666666666665</v>
      </c>
      <c r="G281" s="418">
        <v>240.2833333333333</v>
      </c>
      <c r="H281" s="418">
        <v>253.08333333333331</v>
      </c>
      <c r="I281" s="418">
        <v>257.16666666666669</v>
      </c>
      <c r="J281" s="418">
        <v>259.48333333333335</v>
      </c>
      <c r="K281" s="417">
        <v>254.85</v>
      </c>
      <c r="L281" s="417">
        <v>248.45</v>
      </c>
      <c r="M281" s="417">
        <v>3.31542</v>
      </c>
    </row>
    <row r="282" spans="1:13">
      <c r="A282" s="245">
        <v>272</v>
      </c>
      <c r="B282" s="419" t="s">
        <v>408</v>
      </c>
      <c r="C282" s="417">
        <v>298.7</v>
      </c>
      <c r="D282" s="418">
        <v>292.23333333333335</v>
      </c>
      <c r="E282" s="418">
        <v>281.4666666666667</v>
      </c>
      <c r="F282" s="418">
        <v>264.23333333333335</v>
      </c>
      <c r="G282" s="418">
        <v>253.4666666666667</v>
      </c>
      <c r="H282" s="418">
        <v>309.4666666666667</v>
      </c>
      <c r="I282" s="418">
        <v>320.23333333333335</v>
      </c>
      <c r="J282" s="418">
        <v>337.4666666666667</v>
      </c>
      <c r="K282" s="417">
        <v>303</v>
      </c>
      <c r="L282" s="417">
        <v>275</v>
      </c>
      <c r="M282" s="417">
        <v>57.528370000000002</v>
      </c>
    </row>
    <row r="283" spans="1:13">
      <c r="A283" s="245">
        <v>273</v>
      </c>
      <c r="B283" s="419" t="s">
        <v>733</v>
      </c>
      <c r="C283" s="417">
        <v>1056.55</v>
      </c>
      <c r="D283" s="418">
        <v>1060.55</v>
      </c>
      <c r="E283" s="418">
        <v>1044.0999999999999</v>
      </c>
      <c r="F283" s="418">
        <v>1031.6499999999999</v>
      </c>
      <c r="G283" s="418">
        <v>1015.1999999999998</v>
      </c>
      <c r="H283" s="418">
        <v>1073</v>
      </c>
      <c r="I283" s="418">
        <v>1089.4500000000003</v>
      </c>
      <c r="J283" s="418">
        <v>1101.9000000000001</v>
      </c>
      <c r="K283" s="417">
        <v>1077</v>
      </c>
      <c r="L283" s="417">
        <v>1048.0999999999999</v>
      </c>
      <c r="M283" s="417">
        <v>0.38733000000000001</v>
      </c>
    </row>
    <row r="284" spans="1:13">
      <c r="A284" s="245">
        <v>274</v>
      </c>
      <c r="B284" s="419" t="s">
        <v>409</v>
      </c>
      <c r="C284" s="417">
        <v>987.05</v>
      </c>
      <c r="D284" s="418">
        <v>988.94999999999993</v>
      </c>
      <c r="E284" s="418">
        <v>978.09999999999991</v>
      </c>
      <c r="F284" s="418">
        <v>969.15</v>
      </c>
      <c r="G284" s="418">
        <v>958.3</v>
      </c>
      <c r="H284" s="418">
        <v>997.89999999999986</v>
      </c>
      <c r="I284" s="418">
        <v>1008.75</v>
      </c>
      <c r="J284" s="418">
        <v>1017.6999999999998</v>
      </c>
      <c r="K284" s="417">
        <v>999.8</v>
      </c>
      <c r="L284" s="417">
        <v>980</v>
      </c>
      <c r="M284" s="417">
        <v>0.69081000000000004</v>
      </c>
    </row>
    <row r="285" spans="1:13">
      <c r="A285" s="245">
        <v>275</v>
      </c>
      <c r="B285" s="419" t="s">
        <v>410</v>
      </c>
      <c r="C285" s="417">
        <v>429.8</v>
      </c>
      <c r="D285" s="418">
        <v>428.61666666666662</v>
      </c>
      <c r="E285" s="418">
        <v>426.18333333333322</v>
      </c>
      <c r="F285" s="418">
        <v>422.56666666666661</v>
      </c>
      <c r="G285" s="418">
        <v>420.13333333333321</v>
      </c>
      <c r="H285" s="418">
        <v>432.23333333333323</v>
      </c>
      <c r="I285" s="418">
        <v>434.66666666666663</v>
      </c>
      <c r="J285" s="418">
        <v>438.28333333333325</v>
      </c>
      <c r="K285" s="417">
        <v>431.05</v>
      </c>
      <c r="L285" s="417">
        <v>425</v>
      </c>
      <c r="M285" s="417">
        <v>1.2178500000000001</v>
      </c>
    </row>
    <row r="286" spans="1:13">
      <c r="A286" s="245">
        <v>276</v>
      </c>
      <c r="B286" s="419" t="s">
        <v>411</v>
      </c>
      <c r="C286" s="417">
        <v>602.25</v>
      </c>
      <c r="D286" s="418">
        <v>603.80000000000007</v>
      </c>
      <c r="E286" s="418">
        <v>593.70000000000016</v>
      </c>
      <c r="F286" s="418">
        <v>585.15000000000009</v>
      </c>
      <c r="G286" s="418">
        <v>575.05000000000018</v>
      </c>
      <c r="H286" s="418">
        <v>612.35000000000014</v>
      </c>
      <c r="I286" s="418">
        <v>622.45000000000005</v>
      </c>
      <c r="J286" s="418">
        <v>631.00000000000011</v>
      </c>
      <c r="K286" s="417">
        <v>613.9</v>
      </c>
      <c r="L286" s="417">
        <v>595.25</v>
      </c>
      <c r="M286" s="417">
        <v>2.2014200000000002</v>
      </c>
    </row>
    <row r="287" spans="1:13">
      <c r="A287" s="245">
        <v>277</v>
      </c>
      <c r="B287" s="419" t="s">
        <v>412</v>
      </c>
      <c r="C287" s="417">
        <v>51.7</v>
      </c>
      <c r="D287" s="418">
        <v>51.783333333333331</v>
      </c>
      <c r="E287" s="418">
        <v>51.416666666666664</v>
      </c>
      <c r="F287" s="418">
        <v>51.133333333333333</v>
      </c>
      <c r="G287" s="418">
        <v>50.766666666666666</v>
      </c>
      <c r="H287" s="418">
        <v>52.066666666666663</v>
      </c>
      <c r="I287" s="418">
        <v>52.433333333333337</v>
      </c>
      <c r="J287" s="418">
        <v>52.716666666666661</v>
      </c>
      <c r="K287" s="417">
        <v>52.15</v>
      </c>
      <c r="L287" s="417">
        <v>51.5</v>
      </c>
      <c r="M287" s="417">
        <v>10.39845</v>
      </c>
    </row>
    <row r="288" spans="1:13">
      <c r="A288" s="245">
        <v>278</v>
      </c>
      <c r="B288" s="419" t="s">
        <v>413</v>
      </c>
      <c r="C288" s="417">
        <v>720.8</v>
      </c>
      <c r="D288" s="418">
        <v>726.83333333333337</v>
      </c>
      <c r="E288" s="418">
        <v>709.9666666666667</v>
      </c>
      <c r="F288" s="418">
        <v>699.13333333333333</v>
      </c>
      <c r="G288" s="418">
        <v>682.26666666666665</v>
      </c>
      <c r="H288" s="418">
        <v>737.66666666666674</v>
      </c>
      <c r="I288" s="418">
        <v>754.5333333333333</v>
      </c>
      <c r="J288" s="418">
        <v>765.36666666666679</v>
      </c>
      <c r="K288" s="417">
        <v>743.7</v>
      </c>
      <c r="L288" s="417">
        <v>716</v>
      </c>
      <c r="M288" s="417">
        <v>2.3462999999999998</v>
      </c>
    </row>
    <row r="289" spans="1:13">
      <c r="A289" s="245">
        <v>279</v>
      </c>
      <c r="B289" s="419" t="s">
        <v>414</v>
      </c>
      <c r="C289" s="417">
        <v>417.8</v>
      </c>
      <c r="D289" s="418">
        <v>418.83333333333331</v>
      </c>
      <c r="E289" s="418">
        <v>414.46666666666664</v>
      </c>
      <c r="F289" s="418">
        <v>411.13333333333333</v>
      </c>
      <c r="G289" s="418">
        <v>406.76666666666665</v>
      </c>
      <c r="H289" s="418">
        <v>422.16666666666663</v>
      </c>
      <c r="I289" s="418">
        <v>426.5333333333333</v>
      </c>
      <c r="J289" s="418">
        <v>429.86666666666662</v>
      </c>
      <c r="K289" s="417">
        <v>423.2</v>
      </c>
      <c r="L289" s="417">
        <v>415.5</v>
      </c>
      <c r="M289" s="417">
        <v>2.26871</v>
      </c>
    </row>
    <row r="290" spans="1:13">
      <c r="A290" s="245">
        <v>280</v>
      </c>
      <c r="B290" s="419" t="s">
        <v>131</v>
      </c>
      <c r="C290" s="417">
        <v>1731.95</v>
      </c>
      <c r="D290" s="418">
        <v>1733.3666666666668</v>
      </c>
      <c r="E290" s="418">
        <v>1723.7333333333336</v>
      </c>
      <c r="F290" s="418">
        <v>1715.5166666666669</v>
      </c>
      <c r="G290" s="418">
        <v>1705.8833333333337</v>
      </c>
      <c r="H290" s="418">
        <v>1741.5833333333335</v>
      </c>
      <c r="I290" s="418">
        <v>1751.2166666666667</v>
      </c>
      <c r="J290" s="418">
        <v>1759.4333333333334</v>
      </c>
      <c r="K290" s="417">
        <v>1743</v>
      </c>
      <c r="L290" s="417">
        <v>1725.15</v>
      </c>
      <c r="M290" s="417">
        <v>17.370650000000001</v>
      </c>
    </row>
    <row r="291" spans="1:13">
      <c r="A291" s="245">
        <v>281</v>
      </c>
      <c r="B291" s="419" t="s">
        <v>132</v>
      </c>
      <c r="C291" s="417">
        <v>93.15</v>
      </c>
      <c r="D291" s="418">
        <v>93.383333333333326</v>
      </c>
      <c r="E291" s="418">
        <v>92.466666666666654</v>
      </c>
      <c r="F291" s="418">
        <v>91.783333333333331</v>
      </c>
      <c r="G291" s="418">
        <v>90.86666666666666</v>
      </c>
      <c r="H291" s="418">
        <v>94.066666666666649</v>
      </c>
      <c r="I291" s="418">
        <v>94.983333333333334</v>
      </c>
      <c r="J291" s="418">
        <v>95.666666666666643</v>
      </c>
      <c r="K291" s="417">
        <v>94.3</v>
      </c>
      <c r="L291" s="417">
        <v>92.7</v>
      </c>
      <c r="M291" s="417">
        <v>49.50882</v>
      </c>
    </row>
    <row r="292" spans="1:13">
      <c r="A292" s="245">
        <v>282</v>
      </c>
      <c r="B292" s="419" t="s">
        <v>259</v>
      </c>
      <c r="C292" s="417">
        <v>2917.55</v>
      </c>
      <c r="D292" s="418">
        <v>2943.85</v>
      </c>
      <c r="E292" s="418">
        <v>2882.7</v>
      </c>
      <c r="F292" s="418">
        <v>2847.85</v>
      </c>
      <c r="G292" s="418">
        <v>2786.7</v>
      </c>
      <c r="H292" s="418">
        <v>2978.7</v>
      </c>
      <c r="I292" s="418">
        <v>3039.8500000000004</v>
      </c>
      <c r="J292" s="418">
        <v>3074.7</v>
      </c>
      <c r="K292" s="417">
        <v>3005</v>
      </c>
      <c r="L292" s="417">
        <v>2909</v>
      </c>
      <c r="M292" s="417">
        <v>2.2862399999999998</v>
      </c>
    </row>
    <row r="293" spans="1:13">
      <c r="A293" s="245">
        <v>283</v>
      </c>
      <c r="B293" s="419" t="s">
        <v>133</v>
      </c>
      <c r="C293" s="417">
        <v>461.8</v>
      </c>
      <c r="D293" s="418">
        <v>462.28333333333336</v>
      </c>
      <c r="E293" s="418">
        <v>456.7166666666667</v>
      </c>
      <c r="F293" s="418">
        <v>451.63333333333333</v>
      </c>
      <c r="G293" s="418">
        <v>446.06666666666666</v>
      </c>
      <c r="H293" s="418">
        <v>467.36666666666673</v>
      </c>
      <c r="I293" s="418">
        <v>472.93333333333345</v>
      </c>
      <c r="J293" s="418">
        <v>478.01666666666677</v>
      </c>
      <c r="K293" s="417">
        <v>467.85</v>
      </c>
      <c r="L293" s="417">
        <v>457.2</v>
      </c>
      <c r="M293" s="417">
        <v>34.953510000000001</v>
      </c>
    </row>
    <row r="294" spans="1:13">
      <c r="A294" s="245">
        <v>284</v>
      </c>
      <c r="B294" s="419" t="s">
        <v>734</v>
      </c>
      <c r="C294" s="417">
        <v>279.55</v>
      </c>
      <c r="D294" s="418">
        <v>278.14999999999998</v>
      </c>
      <c r="E294" s="418">
        <v>269.29999999999995</v>
      </c>
      <c r="F294" s="418">
        <v>259.04999999999995</v>
      </c>
      <c r="G294" s="418">
        <v>250.19999999999993</v>
      </c>
      <c r="H294" s="418">
        <v>288.39999999999998</v>
      </c>
      <c r="I294" s="418">
        <v>297.25</v>
      </c>
      <c r="J294" s="418">
        <v>307.5</v>
      </c>
      <c r="K294" s="417">
        <v>287</v>
      </c>
      <c r="L294" s="417">
        <v>267.89999999999998</v>
      </c>
      <c r="M294" s="417">
        <v>6.4687900000000003</v>
      </c>
    </row>
    <row r="295" spans="1:13">
      <c r="A295" s="245">
        <v>285</v>
      </c>
      <c r="B295" s="419" t="s">
        <v>415</v>
      </c>
      <c r="C295" s="417">
        <v>7601.15</v>
      </c>
      <c r="D295" s="418">
        <v>7605.3166666666666</v>
      </c>
      <c r="E295" s="418">
        <v>7500.833333333333</v>
      </c>
      <c r="F295" s="418">
        <v>7400.5166666666664</v>
      </c>
      <c r="G295" s="418">
        <v>7296.0333333333328</v>
      </c>
      <c r="H295" s="418">
        <v>7705.6333333333332</v>
      </c>
      <c r="I295" s="418">
        <v>7810.1166666666668</v>
      </c>
      <c r="J295" s="418">
        <v>7910.4333333333334</v>
      </c>
      <c r="K295" s="417">
        <v>7709.8</v>
      </c>
      <c r="L295" s="417">
        <v>7505</v>
      </c>
      <c r="M295" s="417">
        <v>0.20910000000000001</v>
      </c>
    </row>
    <row r="296" spans="1:13">
      <c r="A296" s="245">
        <v>286</v>
      </c>
      <c r="B296" s="419" t="s">
        <v>260</v>
      </c>
      <c r="C296" s="417">
        <v>4035.45</v>
      </c>
      <c r="D296" s="418">
        <v>4042.1166666666668</v>
      </c>
      <c r="E296" s="418">
        <v>4006.3333333333335</v>
      </c>
      <c r="F296" s="418">
        <v>3977.2166666666667</v>
      </c>
      <c r="G296" s="418">
        <v>3941.4333333333334</v>
      </c>
      <c r="H296" s="418">
        <v>4071.2333333333336</v>
      </c>
      <c r="I296" s="418">
        <v>4107.0166666666664</v>
      </c>
      <c r="J296" s="418">
        <v>4136.1333333333332</v>
      </c>
      <c r="K296" s="417">
        <v>4077.9</v>
      </c>
      <c r="L296" s="417">
        <v>4013</v>
      </c>
      <c r="M296" s="417">
        <v>1.42743</v>
      </c>
    </row>
    <row r="297" spans="1:13">
      <c r="A297" s="245">
        <v>287</v>
      </c>
      <c r="B297" s="419" t="s">
        <v>134</v>
      </c>
      <c r="C297" s="417">
        <v>1500.75</v>
      </c>
      <c r="D297" s="418">
        <v>1502.7833333333335</v>
      </c>
      <c r="E297" s="418">
        <v>1489.5666666666671</v>
      </c>
      <c r="F297" s="418">
        <v>1478.3833333333334</v>
      </c>
      <c r="G297" s="418">
        <v>1465.166666666667</v>
      </c>
      <c r="H297" s="418">
        <v>1513.9666666666672</v>
      </c>
      <c r="I297" s="418">
        <v>1527.1833333333338</v>
      </c>
      <c r="J297" s="418">
        <v>1538.3666666666672</v>
      </c>
      <c r="K297" s="417">
        <v>1516</v>
      </c>
      <c r="L297" s="417">
        <v>1491.6</v>
      </c>
      <c r="M297" s="417">
        <v>8.6528399999999994</v>
      </c>
    </row>
    <row r="298" spans="1:13">
      <c r="A298" s="245">
        <v>288</v>
      </c>
      <c r="B298" s="419" t="s">
        <v>416</v>
      </c>
      <c r="C298" s="417">
        <v>677.15</v>
      </c>
      <c r="D298" s="418">
        <v>678.96666666666658</v>
      </c>
      <c r="E298" s="418">
        <v>672.23333333333312</v>
      </c>
      <c r="F298" s="418">
        <v>667.31666666666649</v>
      </c>
      <c r="G298" s="418">
        <v>660.58333333333303</v>
      </c>
      <c r="H298" s="418">
        <v>683.88333333333321</v>
      </c>
      <c r="I298" s="418">
        <v>690.61666666666656</v>
      </c>
      <c r="J298" s="418">
        <v>695.5333333333333</v>
      </c>
      <c r="K298" s="417">
        <v>685.7</v>
      </c>
      <c r="L298" s="417">
        <v>674.05</v>
      </c>
      <c r="M298" s="417">
        <v>21.86364</v>
      </c>
    </row>
    <row r="299" spans="1:13">
      <c r="A299" s="245">
        <v>289</v>
      </c>
      <c r="B299" s="419" t="s">
        <v>417</v>
      </c>
      <c r="C299" s="417">
        <v>43.25</v>
      </c>
      <c r="D299" s="418">
        <v>43.583333333333336</v>
      </c>
      <c r="E299" s="418">
        <v>42.766666666666673</v>
      </c>
      <c r="F299" s="418">
        <v>42.283333333333339</v>
      </c>
      <c r="G299" s="418">
        <v>41.466666666666676</v>
      </c>
      <c r="H299" s="418">
        <v>44.06666666666667</v>
      </c>
      <c r="I299" s="418">
        <v>44.883333333333333</v>
      </c>
      <c r="J299" s="418">
        <v>45.366666666666667</v>
      </c>
      <c r="K299" s="417">
        <v>44.4</v>
      </c>
      <c r="L299" s="417">
        <v>43.1</v>
      </c>
      <c r="M299" s="417">
        <v>22.537590000000002</v>
      </c>
    </row>
    <row r="300" spans="1:13">
      <c r="A300" s="245">
        <v>290</v>
      </c>
      <c r="B300" s="419" t="s">
        <v>418</v>
      </c>
      <c r="C300" s="417">
        <v>1767.9</v>
      </c>
      <c r="D300" s="418">
        <v>1784.8666666666668</v>
      </c>
      <c r="E300" s="418">
        <v>1744.0333333333335</v>
      </c>
      <c r="F300" s="418">
        <v>1720.1666666666667</v>
      </c>
      <c r="G300" s="418">
        <v>1679.3333333333335</v>
      </c>
      <c r="H300" s="418">
        <v>1808.7333333333336</v>
      </c>
      <c r="I300" s="418">
        <v>1849.5666666666666</v>
      </c>
      <c r="J300" s="418">
        <v>1873.4333333333336</v>
      </c>
      <c r="K300" s="417">
        <v>1825.7</v>
      </c>
      <c r="L300" s="417">
        <v>1761</v>
      </c>
      <c r="M300" s="417">
        <v>0.98812</v>
      </c>
    </row>
    <row r="301" spans="1:13">
      <c r="A301" s="245">
        <v>291</v>
      </c>
      <c r="B301" s="419" t="s">
        <v>135</v>
      </c>
      <c r="C301" s="417">
        <v>1150.75</v>
      </c>
      <c r="D301" s="418">
        <v>1150.8833333333334</v>
      </c>
      <c r="E301" s="418">
        <v>1145.8666666666668</v>
      </c>
      <c r="F301" s="418">
        <v>1140.9833333333333</v>
      </c>
      <c r="G301" s="418">
        <v>1135.9666666666667</v>
      </c>
      <c r="H301" s="418">
        <v>1155.7666666666669</v>
      </c>
      <c r="I301" s="418">
        <v>1160.7833333333338</v>
      </c>
      <c r="J301" s="418">
        <v>1165.666666666667</v>
      </c>
      <c r="K301" s="417">
        <v>1155.9000000000001</v>
      </c>
      <c r="L301" s="417">
        <v>1146</v>
      </c>
      <c r="M301" s="417">
        <v>4.6172000000000004</v>
      </c>
    </row>
    <row r="302" spans="1:13">
      <c r="A302" s="245">
        <v>292</v>
      </c>
      <c r="B302" s="419" t="s">
        <v>419</v>
      </c>
      <c r="C302" s="417">
        <v>3657.95</v>
      </c>
      <c r="D302" s="418">
        <v>3679.4500000000003</v>
      </c>
      <c r="E302" s="418">
        <v>3623.5000000000005</v>
      </c>
      <c r="F302" s="418">
        <v>3589.05</v>
      </c>
      <c r="G302" s="418">
        <v>3533.1000000000004</v>
      </c>
      <c r="H302" s="418">
        <v>3713.9000000000005</v>
      </c>
      <c r="I302" s="418">
        <v>3769.8500000000004</v>
      </c>
      <c r="J302" s="418">
        <v>3804.3000000000006</v>
      </c>
      <c r="K302" s="417">
        <v>3735.4</v>
      </c>
      <c r="L302" s="417">
        <v>3645</v>
      </c>
      <c r="M302" s="417">
        <v>0.38005</v>
      </c>
    </row>
    <row r="303" spans="1:13">
      <c r="A303" s="245">
        <v>293</v>
      </c>
      <c r="B303" s="419" t="s">
        <v>420</v>
      </c>
      <c r="C303" s="417">
        <v>878.85</v>
      </c>
      <c r="D303" s="418">
        <v>869.94999999999993</v>
      </c>
      <c r="E303" s="418">
        <v>854.89999999999986</v>
      </c>
      <c r="F303" s="418">
        <v>830.94999999999993</v>
      </c>
      <c r="G303" s="418">
        <v>815.89999999999986</v>
      </c>
      <c r="H303" s="418">
        <v>893.89999999999986</v>
      </c>
      <c r="I303" s="418">
        <v>908.94999999999982</v>
      </c>
      <c r="J303" s="418">
        <v>932.89999999999986</v>
      </c>
      <c r="K303" s="417">
        <v>885</v>
      </c>
      <c r="L303" s="417">
        <v>846</v>
      </c>
      <c r="M303" s="417">
        <v>0.48454000000000003</v>
      </c>
    </row>
    <row r="304" spans="1:13">
      <c r="A304" s="245">
        <v>294</v>
      </c>
      <c r="B304" s="419" t="s">
        <v>421</v>
      </c>
      <c r="C304" s="417">
        <v>53.65</v>
      </c>
      <c r="D304" s="418">
        <v>54.133333333333333</v>
      </c>
      <c r="E304" s="418">
        <v>52.766666666666666</v>
      </c>
      <c r="F304" s="418">
        <v>51.883333333333333</v>
      </c>
      <c r="G304" s="418">
        <v>50.516666666666666</v>
      </c>
      <c r="H304" s="418">
        <v>55.016666666666666</v>
      </c>
      <c r="I304" s="418">
        <v>56.383333333333326</v>
      </c>
      <c r="J304" s="418">
        <v>57.266666666666666</v>
      </c>
      <c r="K304" s="417">
        <v>55.5</v>
      </c>
      <c r="L304" s="417">
        <v>53.25</v>
      </c>
      <c r="M304" s="417">
        <v>38.690809999999999</v>
      </c>
    </row>
    <row r="305" spans="1:13">
      <c r="A305" s="245">
        <v>295</v>
      </c>
      <c r="B305" s="419" t="s">
        <v>422</v>
      </c>
      <c r="C305" s="417">
        <v>190.25</v>
      </c>
      <c r="D305" s="418">
        <v>191.06666666666669</v>
      </c>
      <c r="E305" s="418">
        <v>188.23333333333338</v>
      </c>
      <c r="F305" s="418">
        <v>186.2166666666667</v>
      </c>
      <c r="G305" s="418">
        <v>183.38333333333338</v>
      </c>
      <c r="H305" s="418">
        <v>193.08333333333337</v>
      </c>
      <c r="I305" s="418">
        <v>195.91666666666669</v>
      </c>
      <c r="J305" s="418">
        <v>197.93333333333337</v>
      </c>
      <c r="K305" s="417">
        <v>193.9</v>
      </c>
      <c r="L305" s="417">
        <v>189.05</v>
      </c>
      <c r="M305" s="417">
        <v>6.8325699999999996</v>
      </c>
    </row>
    <row r="306" spans="1:13">
      <c r="A306" s="245">
        <v>296</v>
      </c>
      <c r="B306" s="419" t="s">
        <v>146</v>
      </c>
      <c r="C306" s="417">
        <v>80187.100000000006</v>
      </c>
      <c r="D306" s="418">
        <v>80182.433333333334</v>
      </c>
      <c r="E306" s="418">
        <v>79884.666666666672</v>
      </c>
      <c r="F306" s="418">
        <v>79582.233333333337</v>
      </c>
      <c r="G306" s="418">
        <v>79284.466666666674</v>
      </c>
      <c r="H306" s="418">
        <v>80484.866666666669</v>
      </c>
      <c r="I306" s="418">
        <v>80782.633333333331</v>
      </c>
      <c r="J306" s="418">
        <v>81085.066666666666</v>
      </c>
      <c r="K306" s="417">
        <v>80480.2</v>
      </c>
      <c r="L306" s="417">
        <v>79880</v>
      </c>
      <c r="M306" s="417">
        <v>5.7509999999999999E-2</v>
      </c>
    </row>
    <row r="307" spans="1:13">
      <c r="A307" s="245">
        <v>297</v>
      </c>
      <c r="B307" s="419" t="s">
        <v>143</v>
      </c>
      <c r="C307" s="417">
        <v>1179.8499999999999</v>
      </c>
      <c r="D307" s="418">
        <v>1179.7</v>
      </c>
      <c r="E307" s="418">
        <v>1169.9000000000001</v>
      </c>
      <c r="F307" s="418">
        <v>1159.95</v>
      </c>
      <c r="G307" s="418">
        <v>1150.1500000000001</v>
      </c>
      <c r="H307" s="418">
        <v>1189.6500000000001</v>
      </c>
      <c r="I307" s="418">
        <v>1199.4499999999998</v>
      </c>
      <c r="J307" s="418">
        <v>1209.4000000000001</v>
      </c>
      <c r="K307" s="417">
        <v>1189.5</v>
      </c>
      <c r="L307" s="417">
        <v>1169.75</v>
      </c>
      <c r="M307" s="417">
        <v>2.96631</v>
      </c>
    </row>
    <row r="308" spans="1:13">
      <c r="A308" s="245">
        <v>298</v>
      </c>
      <c r="B308" s="419" t="s">
        <v>423</v>
      </c>
      <c r="C308" s="417">
        <v>3700.45</v>
      </c>
      <c r="D308" s="418">
        <v>3717.6666666666665</v>
      </c>
      <c r="E308" s="418">
        <v>3663.7833333333328</v>
      </c>
      <c r="F308" s="418">
        <v>3627.1166666666663</v>
      </c>
      <c r="G308" s="418">
        <v>3573.2333333333327</v>
      </c>
      <c r="H308" s="418">
        <v>3754.333333333333</v>
      </c>
      <c r="I308" s="418">
        <v>3808.2166666666672</v>
      </c>
      <c r="J308" s="418">
        <v>3844.8833333333332</v>
      </c>
      <c r="K308" s="417">
        <v>3771.55</v>
      </c>
      <c r="L308" s="417">
        <v>3681</v>
      </c>
      <c r="M308" s="417">
        <v>9.6600000000000005E-2</v>
      </c>
    </row>
    <row r="309" spans="1:13">
      <c r="A309" s="245">
        <v>299</v>
      </c>
      <c r="B309" s="419" t="s">
        <v>424</v>
      </c>
      <c r="C309" s="417">
        <v>312.45</v>
      </c>
      <c r="D309" s="418">
        <v>312.48333333333335</v>
      </c>
      <c r="E309" s="418">
        <v>308.9666666666667</v>
      </c>
      <c r="F309" s="418">
        <v>305.48333333333335</v>
      </c>
      <c r="G309" s="418">
        <v>301.9666666666667</v>
      </c>
      <c r="H309" s="418">
        <v>315.9666666666667</v>
      </c>
      <c r="I309" s="418">
        <v>319.48333333333335</v>
      </c>
      <c r="J309" s="418">
        <v>322.9666666666667</v>
      </c>
      <c r="K309" s="417">
        <v>316</v>
      </c>
      <c r="L309" s="417">
        <v>309</v>
      </c>
      <c r="M309" s="417">
        <v>1.98261</v>
      </c>
    </row>
    <row r="310" spans="1:13">
      <c r="A310" s="245">
        <v>300</v>
      </c>
      <c r="B310" s="419" t="s">
        <v>137</v>
      </c>
      <c r="C310" s="417">
        <v>161.44999999999999</v>
      </c>
      <c r="D310" s="418">
        <v>162.06666666666666</v>
      </c>
      <c r="E310" s="418">
        <v>160.38333333333333</v>
      </c>
      <c r="F310" s="418">
        <v>159.31666666666666</v>
      </c>
      <c r="G310" s="418">
        <v>157.63333333333333</v>
      </c>
      <c r="H310" s="418">
        <v>163.13333333333333</v>
      </c>
      <c r="I310" s="418">
        <v>164.81666666666666</v>
      </c>
      <c r="J310" s="418">
        <v>165.88333333333333</v>
      </c>
      <c r="K310" s="417">
        <v>163.75</v>
      </c>
      <c r="L310" s="417">
        <v>161</v>
      </c>
      <c r="M310" s="417">
        <v>31.505970000000001</v>
      </c>
    </row>
    <row r="311" spans="1:13">
      <c r="A311" s="245">
        <v>301</v>
      </c>
      <c r="B311" s="419" t="s">
        <v>136</v>
      </c>
      <c r="C311" s="417">
        <v>772.85</v>
      </c>
      <c r="D311" s="418">
        <v>774.11666666666667</v>
      </c>
      <c r="E311" s="418">
        <v>767.23333333333335</v>
      </c>
      <c r="F311" s="418">
        <v>761.61666666666667</v>
      </c>
      <c r="G311" s="418">
        <v>754.73333333333335</v>
      </c>
      <c r="H311" s="418">
        <v>779.73333333333335</v>
      </c>
      <c r="I311" s="418">
        <v>786.61666666666679</v>
      </c>
      <c r="J311" s="418">
        <v>792.23333333333335</v>
      </c>
      <c r="K311" s="417">
        <v>781</v>
      </c>
      <c r="L311" s="417">
        <v>768.5</v>
      </c>
      <c r="M311" s="417">
        <v>26.8141</v>
      </c>
    </row>
    <row r="312" spans="1:13">
      <c r="A312" s="245">
        <v>302</v>
      </c>
      <c r="B312" s="419" t="s">
        <v>425</v>
      </c>
      <c r="C312" s="417">
        <v>237</v>
      </c>
      <c r="D312" s="418">
        <v>234.13333333333333</v>
      </c>
      <c r="E312" s="418">
        <v>229.26666666666665</v>
      </c>
      <c r="F312" s="418">
        <v>221.53333333333333</v>
      </c>
      <c r="G312" s="418">
        <v>216.66666666666666</v>
      </c>
      <c r="H312" s="418">
        <v>241.86666666666665</v>
      </c>
      <c r="I312" s="418">
        <v>246.73333333333332</v>
      </c>
      <c r="J312" s="418">
        <v>254.46666666666664</v>
      </c>
      <c r="K312" s="417">
        <v>239</v>
      </c>
      <c r="L312" s="417">
        <v>226.4</v>
      </c>
      <c r="M312" s="417">
        <v>2.2679100000000001</v>
      </c>
    </row>
    <row r="313" spans="1:13">
      <c r="A313" s="245">
        <v>303</v>
      </c>
      <c r="B313" s="419" t="s">
        <v>426</v>
      </c>
      <c r="C313" s="417">
        <v>296.60000000000002</v>
      </c>
      <c r="D313" s="418">
        <v>298.58333333333331</v>
      </c>
      <c r="E313" s="418">
        <v>291.51666666666665</v>
      </c>
      <c r="F313" s="418">
        <v>286.43333333333334</v>
      </c>
      <c r="G313" s="418">
        <v>279.36666666666667</v>
      </c>
      <c r="H313" s="418">
        <v>303.66666666666663</v>
      </c>
      <c r="I313" s="418">
        <v>310.73333333333335</v>
      </c>
      <c r="J313" s="418">
        <v>315.81666666666661</v>
      </c>
      <c r="K313" s="417">
        <v>305.64999999999998</v>
      </c>
      <c r="L313" s="417">
        <v>293.5</v>
      </c>
      <c r="M313" s="417">
        <v>9.9065600000000007</v>
      </c>
    </row>
    <row r="314" spans="1:13">
      <c r="A314" s="245">
        <v>304</v>
      </c>
      <c r="B314" s="419" t="s">
        <v>427</v>
      </c>
      <c r="C314" s="417">
        <v>584.85</v>
      </c>
      <c r="D314" s="418">
        <v>581.81666666666672</v>
      </c>
      <c r="E314" s="418">
        <v>574.53333333333342</v>
      </c>
      <c r="F314" s="418">
        <v>564.2166666666667</v>
      </c>
      <c r="G314" s="418">
        <v>556.93333333333339</v>
      </c>
      <c r="H314" s="418">
        <v>592.13333333333344</v>
      </c>
      <c r="I314" s="418">
        <v>599.41666666666674</v>
      </c>
      <c r="J314" s="418">
        <v>609.73333333333346</v>
      </c>
      <c r="K314" s="417">
        <v>589.1</v>
      </c>
      <c r="L314" s="417">
        <v>571.5</v>
      </c>
      <c r="M314" s="417">
        <v>1.02884</v>
      </c>
    </row>
    <row r="315" spans="1:13">
      <c r="A315" s="245">
        <v>305</v>
      </c>
      <c r="B315" s="419" t="s">
        <v>138</v>
      </c>
      <c r="C315" s="417">
        <v>183.75</v>
      </c>
      <c r="D315" s="418">
        <v>182.16666666666666</v>
      </c>
      <c r="E315" s="418">
        <v>178.63333333333333</v>
      </c>
      <c r="F315" s="418">
        <v>173.51666666666668</v>
      </c>
      <c r="G315" s="418">
        <v>169.98333333333335</v>
      </c>
      <c r="H315" s="418">
        <v>187.2833333333333</v>
      </c>
      <c r="I315" s="418">
        <v>190.81666666666666</v>
      </c>
      <c r="J315" s="418">
        <v>195.93333333333328</v>
      </c>
      <c r="K315" s="417">
        <v>185.7</v>
      </c>
      <c r="L315" s="417">
        <v>177.05</v>
      </c>
      <c r="M315" s="417">
        <v>121.87752999999999</v>
      </c>
    </row>
    <row r="316" spans="1:13">
      <c r="A316" s="245">
        <v>306</v>
      </c>
      <c r="B316" s="419" t="s">
        <v>261</v>
      </c>
      <c r="C316" s="417">
        <v>48.9</v>
      </c>
      <c r="D316" s="418">
        <v>48.95000000000001</v>
      </c>
      <c r="E316" s="418">
        <v>48.40000000000002</v>
      </c>
      <c r="F316" s="418">
        <v>47.900000000000013</v>
      </c>
      <c r="G316" s="418">
        <v>47.350000000000023</v>
      </c>
      <c r="H316" s="418">
        <v>49.450000000000017</v>
      </c>
      <c r="I316" s="418">
        <v>50.000000000000014</v>
      </c>
      <c r="J316" s="418">
        <v>50.500000000000014</v>
      </c>
      <c r="K316" s="417">
        <v>49.5</v>
      </c>
      <c r="L316" s="417">
        <v>48.45</v>
      </c>
      <c r="M316" s="417">
        <v>18.32039</v>
      </c>
    </row>
    <row r="317" spans="1:13">
      <c r="A317" s="245">
        <v>307</v>
      </c>
      <c r="B317" s="419" t="s">
        <v>139</v>
      </c>
      <c r="C317" s="417">
        <v>531.65</v>
      </c>
      <c r="D317" s="418">
        <v>533.16666666666663</v>
      </c>
      <c r="E317" s="418">
        <v>529.08333333333326</v>
      </c>
      <c r="F317" s="418">
        <v>526.51666666666665</v>
      </c>
      <c r="G317" s="418">
        <v>522.43333333333328</v>
      </c>
      <c r="H317" s="418">
        <v>535.73333333333323</v>
      </c>
      <c r="I317" s="418">
        <v>539.81666666666649</v>
      </c>
      <c r="J317" s="418">
        <v>542.38333333333321</v>
      </c>
      <c r="K317" s="417">
        <v>537.25</v>
      </c>
      <c r="L317" s="417">
        <v>530.6</v>
      </c>
      <c r="M317" s="417">
        <v>10.67055</v>
      </c>
    </row>
    <row r="318" spans="1:13">
      <c r="A318" s="245">
        <v>308</v>
      </c>
      <c r="B318" s="419" t="s">
        <v>140</v>
      </c>
      <c r="C318" s="417">
        <v>7470.1</v>
      </c>
      <c r="D318" s="418">
        <v>7503.6500000000005</v>
      </c>
      <c r="E318" s="418">
        <v>7417.5000000000009</v>
      </c>
      <c r="F318" s="418">
        <v>7364.9000000000005</v>
      </c>
      <c r="G318" s="418">
        <v>7278.7500000000009</v>
      </c>
      <c r="H318" s="418">
        <v>7556.2500000000009</v>
      </c>
      <c r="I318" s="418">
        <v>7642.4000000000005</v>
      </c>
      <c r="J318" s="418">
        <v>7695.0000000000009</v>
      </c>
      <c r="K318" s="417">
        <v>7589.8</v>
      </c>
      <c r="L318" s="417">
        <v>7451.05</v>
      </c>
      <c r="M318" s="417">
        <v>4.9647800000000002</v>
      </c>
    </row>
    <row r="319" spans="1:13">
      <c r="A319" s="245">
        <v>309</v>
      </c>
      <c r="B319" s="419" t="s">
        <v>142</v>
      </c>
      <c r="C319" s="417">
        <v>1071.9000000000001</v>
      </c>
      <c r="D319" s="418">
        <v>1072.8666666666666</v>
      </c>
      <c r="E319" s="418">
        <v>1063.1333333333332</v>
      </c>
      <c r="F319" s="418">
        <v>1054.3666666666666</v>
      </c>
      <c r="G319" s="418">
        <v>1044.6333333333332</v>
      </c>
      <c r="H319" s="418">
        <v>1081.6333333333332</v>
      </c>
      <c r="I319" s="418">
        <v>1091.3666666666663</v>
      </c>
      <c r="J319" s="418">
        <v>1100.1333333333332</v>
      </c>
      <c r="K319" s="417">
        <v>1082.5999999999999</v>
      </c>
      <c r="L319" s="417">
        <v>1064.0999999999999</v>
      </c>
      <c r="M319" s="417">
        <v>4.9450200000000004</v>
      </c>
    </row>
    <row r="320" spans="1:13">
      <c r="A320" s="245">
        <v>310</v>
      </c>
      <c r="B320" s="419" t="s">
        <v>880</v>
      </c>
      <c r="C320" s="417">
        <v>275.35000000000002</v>
      </c>
      <c r="D320" s="418">
        <v>277.31666666666666</v>
      </c>
      <c r="E320" s="418">
        <v>271.83333333333331</v>
      </c>
      <c r="F320" s="418">
        <v>268.31666666666666</v>
      </c>
      <c r="G320" s="418">
        <v>262.83333333333331</v>
      </c>
      <c r="H320" s="418">
        <v>280.83333333333331</v>
      </c>
      <c r="I320" s="418">
        <v>286.31666666666666</v>
      </c>
      <c r="J320" s="418">
        <v>289.83333333333331</v>
      </c>
      <c r="K320" s="417">
        <v>282.8</v>
      </c>
      <c r="L320" s="417">
        <v>273.8</v>
      </c>
      <c r="M320" s="417">
        <v>7.4755799999999999</v>
      </c>
    </row>
    <row r="321" spans="1:13">
      <c r="A321" s="245">
        <v>311</v>
      </c>
      <c r="B321" s="419" t="s">
        <v>881</v>
      </c>
      <c r="C321" s="417">
        <v>247.3</v>
      </c>
      <c r="D321" s="418">
        <v>249.1</v>
      </c>
      <c r="E321" s="418">
        <v>243.7</v>
      </c>
      <c r="F321" s="418">
        <v>240.1</v>
      </c>
      <c r="G321" s="418">
        <v>234.7</v>
      </c>
      <c r="H321" s="418">
        <v>252.7</v>
      </c>
      <c r="I321" s="418">
        <v>258.10000000000002</v>
      </c>
      <c r="J321" s="418">
        <v>261.7</v>
      </c>
      <c r="K321" s="417">
        <v>254.5</v>
      </c>
      <c r="L321" s="417">
        <v>245.5</v>
      </c>
      <c r="M321" s="417">
        <v>13.418509999999999</v>
      </c>
    </row>
    <row r="322" spans="1:13">
      <c r="A322" s="245">
        <v>312</v>
      </c>
      <c r="B322" s="419" t="s">
        <v>428</v>
      </c>
      <c r="C322" s="417">
        <v>2878.35</v>
      </c>
      <c r="D322" s="418">
        <v>2915.9666666666667</v>
      </c>
      <c r="E322" s="418">
        <v>2827.5333333333333</v>
      </c>
      <c r="F322" s="418">
        <v>2776.7166666666667</v>
      </c>
      <c r="G322" s="418">
        <v>2688.2833333333333</v>
      </c>
      <c r="H322" s="418">
        <v>2966.7833333333333</v>
      </c>
      <c r="I322" s="418">
        <v>3055.2166666666667</v>
      </c>
      <c r="J322" s="418">
        <v>3106.0333333333333</v>
      </c>
      <c r="K322" s="417">
        <v>3004.4</v>
      </c>
      <c r="L322" s="417">
        <v>2865.15</v>
      </c>
      <c r="M322" s="417">
        <v>2.9436599999999999</v>
      </c>
    </row>
    <row r="323" spans="1:13">
      <c r="A323" s="245">
        <v>313</v>
      </c>
      <c r="B323" s="419" t="s">
        <v>144</v>
      </c>
      <c r="C323" s="417">
        <v>2497.1</v>
      </c>
      <c r="D323" s="418">
        <v>2511.4666666666667</v>
      </c>
      <c r="E323" s="418">
        <v>2473.0333333333333</v>
      </c>
      <c r="F323" s="418">
        <v>2448.9666666666667</v>
      </c>
      <c r="G323" s="418">
        <v>2410.5333333333333</v>
      </c>
      <c r="H323" s="418">
        <v>2535.5333333333333</v>
      </c>
      <c r="I323" s="418">
        <v>2573.9666666666667</v>
      </c>
      <c r="J323" s="418">
        <v>2598.0333333333333</v>
      </c>
      <c r="K323" s="417">
        <v>2549.9</v>
      </c>
      <c r="L323" s="417">
        <v>2487.4</v>
      </c>
      <c r="M323" s="417">
        <v>3.8424100000000001</v>
      </c>
    </row>
    <row r="324" spans="1:13">
      <c r="A324" s="245">
        <v>314</v>
      </c>
      <c r="B324" s="419" t="s">
        <v>429</v>
      </c>
      <c r="C324" s="417">
        <v>126.3</v>
      </c>
      <c r="D324" s="418">
        <v>127.03333333333335</v>
      </c>
      <c r="E324" s="418">
        <v>125.06666666666669</v>
      </c>
      <c r="F324" s="418">
        <v>123.83333333333334</v>
      </c>
      <c r="G324" s="418">
        <v>121.86666666666669</v>
      </c>
      <c r="H324" s="418">
        <v>128.26666666666671</v>
      </c>
      <c r="I324" s="418">
        <v>130.23333333333335</v>
      </c>
      <c r="J324" s="418">
        <v>131.4666666666667</v>
      </c>
      <c r="K324" s="417">
        <v>129</v>
      </c>
      <c r="L324" s="417">
        <v>125.8</v>
      </c>
      <c r="M324" s="417">
        <v>3.24498</v>
      </c>
    </row>
    <row r="325" spans="1:13">
      <c r="A325" s="245">
        <v>315</v>
      </c>
      <c r="B325" s="419" t="s">
        <v>430</v>
      </c>
      <c r="C325" s="417">
        <v>678.45</v>
      </c>
      <c r="D325" s="418">
        <v>673.45</v>
      </c>
      <c r="E325" s="418">
        <v>662.05000000000007</v>
      </c>
      <c r="F325" s="418">
        <v>645.65</v>
      </c>
      <c r="G325" s="418">
        <v>634.25</v>
      </c>
      <c r="H325" s="418">
        <v>689.85000000000014</v>
      </c>
      <c r="I325" s="418">
        <v>701.25000000000023</v>
      </c>
      <c r="J325" s="418">
        <v>717.6500000000002</v>
      </c>
      <c r="K325" s="417">
        <v>684.85</v>
      </c>
      <c r="L325" s="417">
        <v>657.05</v>
      </c>
      <c r="M325" s="417">
        <v>8.4995799999999999</v>
      </c>
    </row>
    <row r="326" spans="1:13">
      <c r="A326" s="245">
        <v>316</v>
      </c>
      <c r="B326" s="419" t="s">
        <v>735</v>
      </c>
      <c r="C326" s="417">
        <v>198.45</v>
      </c>
      <c r="D326" s="418">
        <v>199.28333333333333</v>
      </c>
      <c r="E326" s="418">
        <v>197.16666666666666</v>
      </c>
      <c r="F326" s="418">
        <v>195.88333333333333</v>
      </c>
      <c r="G326" s="418">
        <v>193.76666666666665</v>
      </c>
      <c r="H326" s="418">
        <v>200.56666666666666</v>
      </c>
      <c r="I326" s="418">
        <v>202.68333333333334</v>
      </c>
      <c r="J326" s="418">
        <v>203.96666666666667</v>
      </c>
      <c r="K326" s="417">
        <v>201.4</v>
      </c>
      <c r="L326" s="417">
        <v>198</v>
      </c>
      <c r="M326" s="417">
        <v>3.9089100000000001</v>
      </c>
    </row>
    <row r="327" spans="1:13">
      <c r="A327" s="245">
        <v>317</v>
      </c>
      <c r="B327" s="419" t="s">
        <v>431</v>
      </c>
      <c r="C327" s="417">
        <v>1015.7</v>
      </c>
      <c r="D327" s="418">
        <v>1022.4166666666666</v>
      </c>
      <c r="E327" s="418">
        <v>997.13333333333321</v>
      </c>
      <c r="F327" s="418">
        <v>978.56666666666661</v>
      </c>
      <c r="G327" s="418">
        <v>953.28333333333319</v>
      </c>
      <c r="H327" s="418">
        <v>1040.9833333333331</v>
      </c>
      <c r="I327" s="418">
        <v>1066.2666666666669</v>
      </c>
      <c r="J327" s="418">
        <v>1084.8333333333333</v>
      </c>
      <c r="K327" s="417">
        <v>1047.7</v>
      </c>
      <c r="L327" s="417">
        <v>1003.85</v>
      </c>
      <c r="M327" s="417">
        <v>25.97879</v>
      </c>
    </row>
    <row r="328" spans="1:13">
      <c r="A328" s="245">
        <v>318</v>
      </c>
      <c r="B328" s="419" t="s">
        <v>262</v>
      </c>
      <c r="C328" s="417">
        <v>2215.1</v>
      </c>
      <c r="D328" s="418">
        <v>2226.7333333333331</v>
      </c>
      <c r="E328" s="418">
        <v>2196.3666666666663</v>
      </c>
      <c r="F328" s="418">
        <v>2177.6333333333332</v>
      </c>
      <c r="G328" s="418">
        <v>2147.2666666666664</v>
      </c>
      <c r="H328" s="418">
        <v>2245.4666666666662</v>
      </c>
      <c r="I328" s="418">
        <v>2275.833333333333</v>
      </c>
      <c r="J328" s="418">
        <v>2294.5666666666662</v>
      </c>
      <c r="K328" s="417">
        <v>2257.1</v>
      </c>
      <c r="L328" s="417">
        <v>2208</v>
      </c>
      <c r="M328" s="417">
        <v>2.7300599999999999</v>
      </c>
    </row>
    <row r="329" spans="1:13">
      <c r="A329" s="245">
        <v>319</v>
      </c>
      <c r="B329" s="419" t="s">
        <v>432</v>
      </c>
      <c r="C329" s="417">
        <v>1482.9</v>
      </c>
      <c r="D329" s="418">
        <v>1492.6499999999999</v>
      </c>
      <c r="E329" s="418">
        <v>1470.2499999999998</v>
      </c>
      <c r="F329" s="418">
        <v>1457.6</v>
      </c>
      <c r="G329" s="418">
        <v>1435.1999999999998</v>
      </c>
      <c r="H329" s="418">
        <v>1505.2999999999997</v>
      </c>
      <c r="I329" s="418">
        <v>1527.6999999999998</v>
      </c>
      <c r="J329" s="418">
        <v>1540.3499999999997</v>
      </c>
      <c r="K329" s="417">
        <v>1515.05</v>
      </c>
      <c r="L329" s="417">
        <v>1480</v>
      </c>
      <c r="M329" s="417">
        <v>2.2977500000000002</v>
      </c>
    </row>
    <row r="330" spans="1:13">
      <c r="A330" s="245">
        <v>320</v>
      </c>
      <c r="B330" s="419" t="s">
        <v>147</v>
      </c>
      <c r="C330" s="417">
        <v>1558.4</v>
      </c>
      <c r="D330" s="418">
        <v>1561.5166666666667</v>
      </c>
      <c r="E330" s="418">
        <v>1538.5333333333333</v>
      </c>
      <c r="F330" s="418">
        <v>1518.6666666666667</v>
      </c>
      <c r="G330" s="418">
        <v>1495.6833333333334</v>
      </c>
      <c r="H330" s="418">
        <v>1581.3833333333332</v>
      </c>
      <c r="I330" s="418">
        <v>1604.3666666666663</v>
      </c>
      <c r="J330" s="418">
        <v>1624.2333333333331</v>
      </c>
      <c r="K330" s="417">
        <v>1584.5</v>
      </c>
      <c r="L330" s="417">
        <v>1541.65</v>
      </c>
      <c r="M330" s="417">
        <v>13.45335</v>
      </c>
    </row>
    <row r="331" spans="1:13">
      <c r="A331" s="245">
        <v>321</v>
      </c>
      <c r="B331" s="419" t="s">
        <v>263</v>
      </c>
      <c r="C331" s="417">
        <v>1080.7</v>
      </c>
      <c r="D331" s="418">
        <v>1076.1333333333334</v>
      </c>
      <c r="E331" s="418">
        <v>1063.5666666666668</v>
      </c>
      <c r="F331" s="418">
        <v>1046.4333333333334</v>
      </c>
      <c r="G331" s="418">
        <v>1033.8666666666668</v>
      </c>
      <c r="H331" s="418">
        <v>1093.2666666666669</v>
      </c>
      <c r="I331" s="418">
        <v>1105.8333333333335</v>
      </c>
      <c r="J331" s="418">
        <v>1122.9666666666669</v>
      </c>
      <c r="K331" s="417">
        <v>1088.7</v>
      </c>
      <c r="L331" s="417">
        <v>1059</v>
      </c>
      <c r="M331" s="417">
        <v>3.9534400000000001</v>
      </c>
    </row>
    <row r="332" spans="1:13">
      <c r="A332" s="245">
        <v>322</v>
      </c>
      <c r="B332" s="419" t="s">
        <v>149</v>
      </c>
      <c r="C332" s="417">
        <v>54.55</v>
      </c>
      <c r="D332" s="418">
        <v>54.54999999999999</v>
      </c>
      <c r="E332" s="418">
        <v>53.699999999999982</v>
      </c>
      <c r="F332" s="418">
        <v>52.849999999999994</v>
      </c>
      <c r="G332" s="418">
        <v>51.999999999999986</v>
      </c>
      <c r="H332" s="418">
        <v>55.399999999999977</v>
      </c>
      <c r="I332" s="418">
        <v>56.249999999999986</v>
      </c>
      <c r="J332" s="418">
        <v>57.099999999999973</v>
      </c>
      <c r="K332" s="417">
        <v>55.4</v>
      </c>
      <c r="L332" s="417">
        <v>53.7</v>
      </c>
      <c r="M332" s="417">
        <v>241.03986</v>
      </c>
    </row>
    <row r="333" spans="1:13">
      <c r="A333" s="245">
        <v>323</v>
      </c>
      <c r="B333" s="419" t="s">
        <v>150</v>
      </c>
      <c r="C333" s="417">
        <v>96.7</v>
      </c>
      <c r="D333" s="418">
        <v>96.3</v>
      </c>
      <c r="E333" s="418">
        <v>94.1</v>
      </c>
      <c r="F333" s="418">
        <v>91.5</v>
      </c>
      <c r="G333" s="418">
        <v>89.3</v>
      </c>
      <c r="H333" s="418">
        <v>98.899999999999991</v>
      </c>
      <c r="I333" s="418">
        <v>101.10000000000001</v>
      </c>
      <c r="J333" s="418">
        <v>103.69999999999999</v>
      </c>
      <c r="K333" s="417">
        <v>98.5</v>
      </c>
      <c r="L333" s="417">
        <v>93.7</v>
      </c>
      <c r="M333" s="417">
        <v>148.02249</v>
      </c>
    </row>
    <row r="334" spans="1:13">
      <c r="A334" s="245">
        <v>324</v>
      </c>
      <c r="B334" s="419" t="s">
        <v>433</v>
      </c>
      <c r="C334" s="417">
        <v>645.54999999999995</v>
      </c>
      <c r="D334" s="418">
        <v>648.30000000000007</v>
      </c>
      <c r="E334" s="418">
        <v>638.35000000000014</v>
      </c>
      <c r="F334" s="418">
        <v>631.15000000000009</v>
      </c>
      <c r="G334" s="418">
        <v>621.20000000000016</v>
      </c>
      <c r="H334" s="418">
        <v>655.50000000000011</v>
      </c>
      <c r="I334" s="418">
        <v>665.45000000000016</v>
      </c>
      <c r="J334" s="418">
        <v>672.65000000000009</v>
      </c>
      <c r="K334" s="417">
        <v>658.25</v>
      </c>
      <c r="L334" s="417">
        <v>641.1</v>
      </c>
      <c r="M334" s="417">
        <v>1.01691</v>
      </c>
    </row>
    <row r="335" spans="1:13">
      <c r="A335" s="245">
        <v>325</v>
      </c>
      <c r="B335" s="419" t="s">
        <v>264</v>
      </c>
      <c r="C335" s="417">
        <v>26</v>
      </c>
      <c r="D335" s="418">
        <v>26.150000000000002</v>
      </c>
      <c r="E335" s="418">
        <v>25.800000000000004</v>
      </c>
      <c r="F335" s="418">
        <v>25.6</v>
      </c>
      <c r="G335" s="418">
        <v>25.250000000000004</v>
      </c>
      <c r="H335" s="418">
        <v>26.350000000000005</v>
      </c>
      <c r="I335" s="418">
        <v>26.700000000000006</v>
      </c>
      <c r="J335" s="418">
        <v>26.900000000000006</v>
      </c>
      <c r="K335" s="417">
        <v>26.5</v>
      </c>
      <c r="L335" s="417">
        <v>25.95</v>
      </c>
      <c r="M335" s="417">
        <v>60.8992</v>
      </c>
    </row>
    <row r="336" spans="1:13">
      <c r="A336" s="245">
        <v>326</v>
      </c>
      <c r="B336" s="419" t="s">
        <v>434</v>
      </c>
      <c r="C336" s="417">
        <v>60.85</v>
      </c>
      <c r="D336" s="418">
        <v>61.133333333333333</v>
      </c>
      <c r="E336" s="418">
        <v>60.366666666666667</v>
      </c>
      <c r="F336" s="418">
        <v>59.883333333333333</v>
      </c>
      <c r="G336" s="418">
        <v>59.116666666666667</v>
      </c>
      <c r="H336" s="418">
        <v>61.616666666666667</v>
      </c>
      <c r="I336" s="418">
        <v>62.383333333333333</v>
      </c>
      <c r="J336" s="418">
        <v>62.866666666666667</v>
      </c>
      <c r="K336" s="417">
        <v>61.9</v>
      </c>
      <c r="L336" s="417">
        <v>60.65</v>
      </c>
      <c r="M336" s="417">
        <v>21.718350000000001</v>
      </c>
    </row>
    <row r="337" spans="1:13">
      <c r="A337" s="245">
        <v>327</v>
      </c>
      <c r="B337" s="419" t="s">
        <v>152</v>
      </c>
      <c r="C337" s="417">
        <v>165.65</v>
      </c>
      <c r="D337" s="418">
        <v>166.5</v>
      </c>
      <c r="E337" s="418">
        <v>164.4</v>
      </c>
      <c r="F337" s="418">
        <v>163.15</v>
      </c>
      <c r="G337" s="418">
        <v>161.05000000000001</v>
      </c>
      <c r="H337" s="418">
        <v>167.75</v>
      </c>
      <c r="I337" s="418">
        <v>169.85000000000002</v>
      </c>
      <c r="J337" s="418">
        <v>171.1</v>
      </c>
      <c r="K337" s="417">
        <v>168.6</v>
      </c>
      <c r="L337" s="417">
        <v>165.25</v>
      </c>
      <c r="M337" s="417">
        <v>169.44426000000001</v>
      </c>
    </row>
    <row r="338" spans="1:13">
      <c r="A338" s="245">
        <v>328</v>
      </c>
      <c r="B338" s="419" t="s">
        <v>676</v>
      </c>
      <c r="C338" s="417">
        <v>253.35</v>
      </c>
      <c r="D338" s="418">
        <v>252.4</v>
      </c>
      <c r="E338" s="418">
        <v>245.3</v>
      </c>
      <c r="F338" s="418">
        <v>237.25</v>
      </c>
      <c r="G338" s="418">
        <v>230.15</v>
      </c>
      <c r="H338" s="418">
        <v>260.45000000000005</v>
      </c>
      <c r="I338" s="418">
        <v>267.54999999999995</v>
      </c>
      <c r="J338" s="418">
        <v>275.60000000000002</v>
      </c>
      <c r="K338" s="417">
        <v>259.5</v>
      </c>
      <c r="L338" s="417">
        <v>244.35</v>
      </c>
      <c r="M338" s="417">
        <v>45.246009999999998</v>
      </c>
    </row>
    <row r="339" spans="1:13">
      <c r="A339" s="245">
        <v>329</v>
      </c>
      <c r="B339" s="419" t="s">
        <v>153</v>
      </c>
      <c r="C339" s="417">
        <v>117.85</v>
      </c>
      <c r="D339" s="418">
        <v>117.91666666666667</v>
      </c>
      <c r="E339" s="418">
        <v>117.08333333333334</v>
      </c>
      <c r="F339" s="418">
        <v>116.31666666666668</v>
      </c>
      <c r="G339" s="418">
        <v>115.48333333333335</v>
      </c>
      <c r="H339" s="418">
        <v>118.68333333333334</v>
      </c>
      <c r="I339" s="418">
        <v>119.51666666666668</v>
      </c>
      <c r="J339" s="418">
        <v>120.28333333333333</v>
      </c>
      <c r="K339" s="417">
        <v>118.75</v>
      </c>
      <c r="L339" s="417">
        <v>117.15</v>
      </c>
      <c r="M339" s="417">
        <v>76.516720000000007</v>
      </c>
    </row>
    <row r="340" spans="1:13">
      <c r="A340" s="245">
        <v>330</v>
      </c>
      <c r="B340" s="419" t="s">
        <v>435</v>
      </c>
      <c r="C340" s="417">
        <v>504.5</v>
      </c>
      <c r="D340" s="418">
        <v>499.86666666666662</v>
      </c>
      <c r="E340" s="418">
        <v>491.63333333333321</v>
      </c>
      <c r="F340" s="418">
        <v>478.76666666666659</v>
      </c>
      <c r="G340" s="418">
        <v>470.53333333333319</v>
      </c>
      <c r="H340" s="418">
        <v>512.73333333333323</v>
      </c>
      <c r="I340" s="418">
        <v>520.9666666666667</v>
      </c>
      <c r="J340" s="418">
        <v>533.83333333333326</v>
      </c>
      <c r="K340" s="417">
        <v>508.1</v>
      </c>
      <c r="L340" s="417">
        <v>487</v>
      </c>
      <c r="M340" s="417">
        <v>5.29678</v>
      </c>
    </row>
    <row r="341" spans="1:13">
      <c r="A341" s="245">
        <v>331</v>
      </c>
      <c r="B341" s="419" t="s">
        <v>148</v>
      </c>
      <c r="C341" s="417">
        <v>84.35</v>
      </c>
      <c r="D341" s="418">
        <v>84.899999999999991</v>
      </c>
      <c r="E341" s="418">
        <v>83.049999999999983</v>
      </c>
      <c r="F341" s="418">
        <v>81.749999999999986</v>
      </c>
      <c r="G341" s="418">
        <v>79.899999999999977</v>
      </c>
      <c r="H341" s="418">
        <v>86.199999999999989</v>
      </c>
      <c r="I341" s="418">
        <v>88.049999999999983</v>
      </c>
      <c r="J341" s="418">
        <v>89.35</v>
      </c>
      <c r="K341" s="417">
        <v>86.75</v>
      </c>
      <c r="L341" s="417">
        <v>83.6</v>
      </c>
      <c r="M341" s="417">
        <v>203.18781000000001</v>
      </c>
    </row>
    <row r="342" spans="1:13">
      <c r="A342" s="245">
        <v>332</v>
      </c>
      <c r="B342" s="419" t="s">
        <v>436</v>
      </c>
      <c r="C342" s="417">
        <v>63.3</v>
      </c>
      <c r="D342" s="418">
        <v>63.666666666666664</v>
      </c>
      <c r="E342" s="418">
        <v>62.583333333333329</v>
      </c>
      <c r="F342" s="418">
        <v>61.866666666666667</v>
      </c>
      <c r="G342" s="418">
        <v>60.783333333333331</v>
      </c>
      <c r="H342" s="418">
        <v>64.383333333333326</v>
      </c>
      <c r="I342" s="418">
        <v>65.466666666666654</v>
      </c>
      <c r="J342" s="418">
        <v>66.183333333333323</v>
      </c>
      <c r="K342" s="417">
        <v>64.75</v>
      </c>
      <c r="L342" s="417">
        <v>62.95</v>
      </c>
      <c r="M342" s="417">
        <v>16.936330000000002</v>
      </c>
    </row>
    <row r="343" spans="1:13">
      <c r="A343" s="245">
        <v>333</v>
      </c>
      <c r="B343" s="419" t="s">
        <v>437</v>
      </c>
      <c r="C343" s="417">
        <v>3862.65</v>
      </c>
      <c r="D343" s="418">
        <v>3868.0166666666664</v>
      </c>
      <c r="E343" s="418">
        <v>3826.0333333333328</v>
      </c>
      <c r="F343" s="418">
        <v>3789.4166666666665</v>
      </c>
      <c r="G343" s="418">
        <v>3747.4333333333329</v>
      </c>
      <c r="H343" s="418">
        <v>3904.6333333333328</v>
      </c>
      <c r="I343" s="418">
        <v>3946.6166666666663</v>
      </c>
      <c r="J343" s="418">
        <v>3983.2333333333327</v>
      </c>
      <c r="K343" s="417">
        <v>3910</v>
      </c>
      <c r="L343" s="417">
        <v>3831.4</v>
      </c>
      <c r="M343" s="417">
        <v>1.4211</v>
      </c>
    </row>
    <row r="344" spans="1:13">
      <c r="A344" s="245">
        <v>334</v>
      </c>
      <c r="B344" s="419" t="s">
        <v>151</v>
      </c>
      <c r="C344" s="417">
        <v>17641.400000000001</v>
      </c>
      <c r="D344" s="418">
        <v>17656.116666666665</v>
      </c>
      <c r="E344" s="418">
        <v>17556.883333333331</v>
      </c>
      <c r="F344" s="418">
        <v>17472.366666666665</v>
      </c>
      <c r="G344" s="418">
        <v>17373.133333333331</v>
      </c>
      <c r="H344" s="418">
        <v>17740.633333333331</v>
      </c>
      <c r="I344" s="418">
        <v>17839.866666666661</v>
      </c>
      <c r="J344" s="418">
        <v>17924.383333333331</v>
      </c>
      <c r="K344" s="417">
        <v>17755.349999999999</v>
      </c>
      <c r="L344" s="417">
        <v>17571.599999999999</v>
      </c>
      <c r="M344" s="417">
        <v>0.33300999999999997</v>
      </c>
    </row>
    <row r="345" spans="1:13">
      <c r="A345" s="245">
        <v>335</v>
      </c>
      <c r="B345" s="419" t="s">
        <v>769</v>
      </c>
      <c r="C345" s="417">
        <v>52.8</v>
      </c>
      <c r="D345" s="418">
        <v>53</v>
      </c>
      <c r="E345" s="418">
        <v>52.2</v>
      </c>
      <c r="F345" s="418">
        <v>51.6</v>
      </c>
      <c r="G345" s="418">
        <v>50.800000000000004</v>
      </c>
      <c r="H345" s="418">
        <v>53.6</v>
      </c>
      <c r="I345" s="418">
        <v>54.4</v>
      </c>
      <c r="J345" s="418">
        <v>55</v>
      </c>
      <c r="K345" s="417">
        <v>53.8</v>
      </c>
      <c r="L345" s="417">
        <v>52.4</v>
      </c>
      <c r="M345" s="417">
        <v>15.42906</v>
      </c>
    </row>
    <row r="346" spans="1:13">
      <c r="A346" s="245">
        <v>336</v>
      </c>
      <c r="B346" s="419" t="s">
        <v>438</v>
      </c>
      <c r="C346" s="417">
        <v>2345.75</v>
      </c>
      <c r="D346" s="418">
        <v>2341.0666666666666</v>
      </c>
      <c r="E346" s="418">
        <v>2317.1333333333332</v>
      </c>
      <c r="F346" s="418">
        <v>2288.5166666666664</v>
      </c>
      <c r="G346" s="418">
        <v>2264.583333333333</v>
      </c>
      <c r="H346" s="418">
        <v>2369.6833333333334</v>
      </c>
      <c r="I346" s="418">
        <v>2393.6166666666668</v>
      </c>
      <c r="J346" s="418">
        <v>2422.2333333333336</v>
      </c>
      <c r="K346" s="417">
        <v>2365</v>
      </c>
      <c r="L346" s="417">
        <v>2312.4499999999998</v>
      </c>
      <c r="M346" s="417">
        <v>0.15175</v>
      </c>
    </row>
    <row r="347" spans="1:13">
      <c r="A347" s="245">
        <v>337</v>
      </c>
      <c r="B347" s="419" t="s">
        <v>768</v>
      </c>
      <c r="C347" s="417">
        <v>380.6</v>
      </c>
      <c r="D347" s="418">
        <v>379.05</v>
      </c>
      <c r="E347" s="418">
        <v>375.55</v>
      </c>
      <c r="F347" s="418">
        <v>370.5</v>
      </c>
      <c r="G347" s="418">
        <v>367</v>
      </c>
      <c r="H347" s="418">
        <v>384.1</v>
      </c>
      <c r="I347" s="418">
        <v>387.6</v>
      </c>
      <c r="J347" s="418">
        <v>392.65000000000003</v>
      </c>
      <c r="K347" s="417">
        <v>382.55</v>
      </c>
      <c r="L347" s="417">
        <v>374</v>
      </c>
      <c r="M347" s="417">
        <v>8.8923299999999994</v>
      </c>
    </row>
    <row r="348" spans="1:13">
      <c r="A348" s="245">
        <v>338</v>
      </c>
      <c r="B348" s="419" t="s">
        <v>265</v>
      </c>
      <c r="C348" s="417">
        <v>693.7</v>
      </c>
      <c r="D348" s="418">
        <v>695.5</v>
      </c>
      <c r="E348" s="418">
        <v>674.2</v>
      </c>
      <c r="F348" s="418">
        <v>654.70000000000005</v>
      </c>
      <c r="G348" s="418">
        <v>633.40000000000009</v>
      </c>
      <c r="H348" s="418">
        <v>715</v>
      </c>
      <c r="I348" s="418">
        <v>736.3</v>
      </c>
      <c r="J348" s="418">
        <v>755.8</v>
      </c>
      <c r="K348" s="417">
        <v>716.8</v>
      </c>
      <c r="L348" s="417">
        <v>676</v>
      </c>
      <c r="M348" s="417">
        <v>24.349930000000001</v>
      </c>
    </row>
    <row r="349" spans="1:13">
      <c r="A349" s="245">
        <v>339</v>
      </c>
      <c r="B349" s="419" t="s">
        <v>155</v>
      </c>
      <c r="C349" s="417">
        <v>118.55</v>
      </c>
      <c r="D349" s="418">
        <v>118.63333333333333</v>
      </c>
      <c r="E349" s="418">
        <v>117.91666666666666</v>
      </c>
      <c r="F349" s="418">
        <v>117.28333333333333</v>
      </c>
      <c r="G349" s="418">
        <v>116.56666666666666</v>
      </c>
      <c r="H349" s="418">
        <v>119.26666666666665</v>
      </c>
      <c r="I349" s="418">
        <v>119.98333333333332</v>
      </c>
      <c r="J349" s="418">
        <v>120.61666666666665</v>
      </c>
      <c r="K349" s="417">
        <v>119.35</v>
      </c>
      <c r="L349" s="417">
        <v>118</v>
      </c>
      <c r="M349" s="417">
        <v>84.209620000000001</v>
      </c>
    </row>
    <row r="350" spans="1:13">
      <c r="A350" s="245">
        <v>340</v>
      </c>
      <c r="B350" s="419" t="s">
        <v>154</v>
      </c>
      <c r="C350" s="417">
        <v>169.1</v>
      </c>
      <c r="D350" s="418">
        <v>170.53333333333333</v>
      </c>
      <c r="E350" s="418">
        <v>166.66666666666666</v>
      </c>
      <c r="F350" s="418">
        <v>164.23333333333332</v>
      </c>
      <c r="G350" s="418">
        <v>160.36666666666665</v>
      </c>
      <c r="H350" s="418">
        <v>172.96666666666667</v>
      </c>
      <c r="I350" s="418">
        <v>176.83333333333334</v>
      </c>
      <c r="J350" s="418">
        <v>179.26666666666668</v>
      </c>
      <c r="K350" s="417">
        <v>174.4</v>
      </c>
      <c r="L350" s="417">
        <v>168.1</v>
      </c>
      <c r="M350" s="417">
        <v>5.5341300000000002</v>
      </c>
    </row>
    <row r="351" spans="1:13">
      <c r="A351" s="245">
        <v>341</v>
      </c>
      <c r="B351" s="419" t="s">
        <v>266</v>
      </c>
      <c r="C351" s="417">
        <v>3900.8</v>
      </c>
      <c r="D351" s="418">
        <v>3914.85</v>
      </c>
      <c r="E351" s="418">
        <v>3845.95</v>
      </c>
      <c r="F351" s="418">
        <v>3791.1</v>
      </c>
      <c r="G351" s="418">
        <v>3722.2</v>
      </c>
      <c r="H351" s="418">
        <v>3969.7</v>
      </c>
      <c r="I351" s="418">
        <v>4038.6000000000004</v>
      </c>
      <c r="J351" s="418">
        <v>4093.45</v>
      </c>
      <c r="K351" s="417">
        <v>3983.75</v>
      </c>
      <c r="L351" s="417">
        <v>3860</v>
      </c>
      <c r="M351" s="417">
        <v>1.2874699999999999</v>
      </c>
    </row>
    <row r="352" spans="1:13">
      <c r="A352" s="245">
        <v>342</v>
      </c>
      <c r="B352" s="419" t="s">
        <v>440</v>
      </c>
      <c r="C352" s="417">
        <v>309.7</v>
      </c>
      <c r="D352" s="418">
        <v>310.55</v>
      </c>
      <c r="E352" s="418">
        <v>307.15000000000003</v>
      </c>
      <c r="F352" s="418">
        <v>304.60000000000002</v>
      </c>
      <c r="G352" s="418">
        <v>301.20000000000005</v>
      </c>
      <c r="H352" s="418">
        <v>313.10000000000002</v>
      </c>
      <c r="I352" s="418">
        <v>316.5</v>
      </c>
      <c r="J352" s="418">
        <v>319.05</v>
      </c>
      <c r="K352" s="417">
        <v>313.95</v>
      </c>
      <c r="L352" s="417">
        <v>308</v>
      </c>
      <c r="M352" s="417">
        <v>6.6007300000000004</v>
      </c>
    </row>
    <row r="353" spans="1:13">
      <c r="A353" s="245">
        <v>343</v>
      </c>
      <c r="B353" s="419" t="s">
        <v>441</v>
      </c>
      <c r="C353" s="417">
        <v>335.55</v>
      </c>
      <c r="D353" s="418">
        <v>336.48333333333335</v>
      </c>
      <c r="E353" s="418">
        <v>331.26666666666671</v>
      </c>
      <c r="F353" s="418">
        <v>326.98333333333335</v>
      </c>
      <c r="G353" s="418">
        <v>321.76666666666671</v>
      </c>
      <c r="H353" s="418">
        <v>340.76666666666671</v>
      </c>
      <c r="I353" s="418">
        <v>345.98333333333341</v>
      </c>
      <c r="J353" s="418">
        <v>350.26666666666671</v>
      </c>
      <c r="K353" s="417">
        <v>341.7</v>
      </c>
      <c r="L353" s="417">
        <v>332.2</v>
      </c>
      <c r="M353" s="417">
        <v>2.6226699999999998</v>
      </c>
    </row>
    <row r="354" spans="1:13">
      <c r="A354" s="245">
        <v>344</v>
      </c>
      <c r="B354" s="419" t="s">
        <v>267</v>
      </c>
      <c r="C354" s="417">
        <v>2971.5</v>
      </c>
      <c r="D354" s="418">
        <v>2978.7000000000003</v>
      </c>
      <c r="E354" s="418">
        <v>2940.3500000000004</v>
      </c>
      <c r="F354" s="418">
        <v>2909.2000000000003</v>
      </c>
      <c r="G354" s="418">
        <v>2870.8500000000004</v>
      </c>
      <c r="H354" s="418">
        <v>3009.8500000000004</v>
      </c>
      <c r="I354" s="418">
        <v>3048.2</v>
      </c>
      <c r="J354" s="418">
        <v>3079.3500000000004</v>
      </c>
      <c r="K354" s="417">
        <v>3017.05</v>
      </c>
      <c r="L354" s="417">
        <v>2947.55</v>
      </c>
      <c r="M354" s="417">
        <v>0.97563999999999995</v>
      </c>
    </row>
    <row r="355" spans="1:13">
      <c r="A355" s="245">
        <v>345</v>
      </c>
      <c r="B355" s="419" t="s">
        <v>268</v>
      </c>
      <c r="C355" s="417">
        <v>754.9</v>
      </c>
      <c r="D355" s="418">
        <v>761.43333333333339</v>
      </c>
      <c r="E355" s="418">
        <v>738.46666666666681</v>
      </c>
      <c r="F355" s="418">
        <v>722.03333333333342</v>
      </c>
      <c r="G355" s="418">
        <v>699.06666666666683</v>
      </c>
      <c r="H355" s="418">
        <v>777.86666666666679</v>
      </c>
      <c r="I355" s="418">
        <v>800.83333333333348</v>
      </c>
      <c r="J355" s="418">
        <v>817.26666666666677</v>
      </c>
      <c r="K355" s="417">
        <v>784.4</v>
      </c>
      <c r="L355" s="417">
        <v>745</v>
      </c>
      <c r="M355" s="417">
        <v>1.73908</v>
      </c>
    </row>
    <row r="356" spans="1:13">
      <c r="A356" s="245">
        <v>346</v>
      </c>
      <c r="B356" s="419" t="s">
        <v>442</v>
      </c>
      <c r="C356" s="417">
        <v>304.10000000000002</v>
      </c>
      <c r="D356" s="418">
        <v>306.84999999999997</v>
      </c>
      <c r="E356" s="418">
        <v>299.24999999999994</v>
      </c>
      <c r="F356" s="418">
        <v>294.39999999999998</v>
      </c>
      <c r="G356" s="418">
        <v>286.79999999999995</v>
      </c>
      <c r="H356" s="418">
        <v>311.69999999999993</v>
      </c>
      <c r="I356" s="418">
        <v>319.29999999999995</v>
      </c>
      <c r="J356" s="418">
        <v>324.14999999999992</v>
      </c>
      <c r="K356" s="417">
        <v>314.45</v>
      </c>
      <c r="L356" s="417">
        <v>302</v>
      </c>
      <c r="M356" s="417">
        <v>20.08314</v>
      </c>
    </row>
    <row r="357" spans="1:13">
      <c r="A357" s="245">
        <v>347</v>
      </c>
      <c r="B357" s="419" t="s">
        <v>163</v>
      </c>
      <c r="C357" s="417">
        <v>1369.05</v>
      </c>
      <c r="D357" s="418">
        <v>1372.1499999999999</v>
      </c>
      <c r="E357" s="418">
        <v>1359.8999999999996</v>
      </c>
      <c r="F357" s="418">
        <v>1350.7499999999998</v>
      </c>
      <c r="G357" s="418">
        <v>1338.4999999999995</v>
      </c>
      <c r="H357" s="418">
        <v>1381.2999999999997</v>
      </c>
      <c r="I357" s="418">
        <v>1393.5500000000002</v>
      </c>
      <c r="J357" s="418">
        <v>1402.6999999999998</v>
      </c>
      <c r="K357" s="417">
        <v>1384.4</v>
      </c>
      <c r="L357" s="417">
        <v>1363</v>
      </c>
      <c r="M357" s="417">
        <v>2.67652</v>
      </c>
    </row>
    <row r="358" spans="1:13">
      <c r="A358" s="245">
        <v>348</v>
      </c>
      <c r="B358" s="419" t="s">
        <v>156</v>
      </c>
      <c r="C358" s="417">
        <v>33203.25</v>
      </c>
      <c r="D358" s="418">
        <v>32632.133333333331</v>
      </c>
      <c r="E358" s="418">
        <v>31931.116666666661</v>
      </c>
      <c r="F358" s="418">
        <v>30658.98333333333</v>
      </c>
      <c r="G358" s="418">
        <v>29957.96666666666</v>
      </c>
      <c r="H358" s="418">
        <v>33904.266666666663</v>
      </c>
      <c r="I358" s="418">
        <v>34605.283333333326</v>
      </c>
      <c r="J358" s="418">
        <v>35877.416666666664</v>
      </c>
      <c r="K358" s="417">
        <v>33333.15</v>
      </c>
      <c r="L358" s="417">
        <v>31360</v>
      </c>
      <c r="M358" s="417">
        <v>0.82179000000000002</v>
      </c>
    </row>
    <row r="359" spans="1:13">
      <c r="A359" s="245">
        <v>349</v>
      </c>
      <c r="B359" s="419" t="s">
        <v>443</v>
      </c>
      <c r="C359" s="417">
        <v>2774.15</v>
      </c>
      <c r="D359" s="418">
        <v>2780.9</v>
      </c>
      <c r="E359" s="418">
        <v>2733.8</v>
      </c>
      <c r="F359" s="418">
        <v>2693.4500000000003</v>
      </c>
      <c r="G359" s="418">
        <v>2646.3500000000004</v>
      </c>
      <c r="H359" s="418">
        <v>2821.25</v>
      </c>
      <c r="I359" s="418">
        <v>2868.3499999999995</v>
      </c>
      <c r="J359" s="418">
        <v>2908.7</v>
      </c>
      <c r="K359" s="417">
        <v>2828</v>
      </c>
      <c r="L359" s="417">
        <v>2740.55</v>
      </c>
      <c r="M359" s="417">
        <v>0.99129999999999996</v>
      </c>
    </row>
    <row r="360" spans="1:13">
      <c r="A360" s="245">
        <v>350</v>
      </c>
      <c r="B360" s="419" t="s">
        <v>158</v>
      </c>
      <c r="C360" s="417">
        <v>223.05</v>
      </c>
      <c r="D360" s="418">
        <v>223.63333333333333</v>
      </c>
      <c r="E360" s="418">
        <v>221.41666666666666</v>
      </c>
      <c r="F360" s="418">
        <v>219.78333333333333</v>
      </c>
      <c r="G360" s="418">
        <v>217.56666666666666</v>
      </c>
      <c r="H360" s="418">
        <v>225.26666666666665</v>
      </c>
      <c r="I360" s="418">
        <v>227.48333333333335</v>
      </c>
      <c r="J360" s="418">
        <v>229.11666666666665</v>
      </c>
      <c r="K360" s="417">
        <v>225.85</v>
      </c>
      <c r="L360" s="417">
        <v>222</v>
      </c>
      <c r="M360" s="417">
        <v>19.609570000000001</v>
      </c>
    </row>
    <row r="361" spans="1:13">
      <c r="A361" s="245">
        <v>351</v>
      </c>
      <c r="B361" s="419" t="s">
        <v>269</v>
      </c>
      <c r="C361" s="417">
        <v>5751.45</v>
      </c>
      <c r="D361" s="418">
        <v>5733.8</v>
      </c>
      <c r="E361" s="418">
        <v>5704.6</v>
      </c>
      <c r="F361" s="418">
        <v>5657.75</v>
      </c>
      <c r="G361" s="418">
        <v>5628.55</v>
      </c>
      <c r="H361" s="418">
        <v>5780.6500000000005</v>
      </c>
      <c r="I361" s="418">
        <v>5809.8499999999995</v>
      </c>
      <c r="J361" s="418">
        <v>5856.7000000000007</v>
      </c>
      <c r="K361" s="417">
        <v>5763</v>
      </c>
      <c r="L361" s="417">
        <v>5686.95</v>
      </c>
      <c r="M361" s="417">
        <v>0.36353999999999997</v>
      </c>
    </row>
    <row r="362" spans="1:13">
      <c r="A362" s="245">
        <v>352</v>
      </c>
      <c r="B362" s="419" t="s">
        <v>444</v>
      </c>
      <c r="C362" s="417">
        <v>239.6</v>
      </c>
      <c r="D362" s="418">
        <v>239.76666666666665</v>
      </c>
      <c r="E362" s="418">
        <v>237.0333333333333</v>
      </c>
      <c r="F362" s="418">
        <v>234.46666666666664</v>
      </c>
      <c r="G362" s="418">
        <v>231.73333333333329</v>
      </c>
      <c r="H362" s="418">
        <v>242.33333333333331</v>
      </c>
      <c r="I362" s="418">
        <v>245.06666666666666</v>
      </c>
      <c r="J362" s="418">
        <v>247.63333333333333</v>
      </c>
      <c r="K362" s="417">
        <v>242.5</v>
      </c>
      <c r="L362" s="417">
        <v>237.2</v>
      </c>
      <c r="M362" s="417">
        <v>7.89093</v>
      </c>
    </row>
    <row r="363" spans="1:13">
      <c r="A363" s="245">
        <v>353</v>
      </c>
      <c r="B363" s="419" t="s">
        <v>445</v>
      </c>
      <c r="C363" s="417">
        <v>861.9</v>
      </c>
      <c r="D363" s="418">
        <v>860.08333333333337</v>
      </c>
      <c r="E363" s="418">
        <v>847.2166666666667</v>
      </c>
      <c r="F363" s="418">
        <v>832.5333333333333</v>
      </c>
      <c r="G363" s="418">
        <v>819.66666666666663</v>
      </c>
      <c r="H363" s="418">
        <v>874.76666666666677</v>
      </c>
      <c r="I363" s="418">
        <v>887.63333333333333</v>
      </c>
      <c r="J363" s="418">
        <v>902.31666666666683</v>
      </c>
      <c r="K363" s="417">
        <v>872.95</v>
      </c>
      <c r="L363" s="417">
        <v>845.4</v>
      </c>
      <c r="M363" s="417">
        <v>1.54705</v>
      </c>
    </row>
    <row r="364" spans="1:13">
      <c r="A364" s="245">
        <v>354</v>
      </c>
      <c r="B364" s="419" t="s">
        <v>160</v>
      </c>
      <c r="C364" s="417">
        <v>2268.85</v>
      </c>
      <c r="D364" s="418">
        <v>2276.15</v>
      </c>
      <c r="E364" s="418">
        <v>2253.9</v>
      </c>
      <c r="F364" s="418">
        <v>2238.9499999999998</v>
      </c>
      <c r="G364" s="418">
        <v>2216.6999999999998</v>
      </c>
      <c r="H364" s="418">
        <v>2291.1000000000004</v>
      </c>
      <c r="I364" s="418">
        <v>2313.3500000000004</v>
      </c>
      <c r="J364" s="418">
        <v>2328.3000000000006</v>
      </c>
      <c r="K364" s="417">
        <v>2298.4</v>
      </c>
      <c r="L364" s="417">
        <v>2261.1999999999998</v>
      </c>
      <c r="M364" s="417">
        <v>3.0148799999999998</v>
      </c>
    </row>
    <row r="365" spans="1:13">
      <c r="A365" s="245">
        <v>355</v>
      </c>
      <c r="B365" s="419" t="s">
        <v>157</v>
      </c>
      <c r="C365" s="417">
        <v>2308.5</v>
      </c>
      <c r="D365" s="418">
        <v>2322.3333333333335</v>
      </c>
      <c r="E365" s="418">
        <v>2290.2666666666669</v>
      </c>
      <c r="F365" s="418">
        <v>2272.0333333333333</v>
      </c>
      <c r="G365" s="418">
        <v>2239.9666666666667</v>
      </c>
      <c r="H365" s="418">
        <v>2340.5666666666671</v>
      </c>
      <c r="I365" s="418">
        <v>2372.6333333333337</v>
      </c>
      <c r="J365" s="418">
        <v>2390.8666666666672</v>
      </c>
      <c r="K365" s="417">
        <v>2354.4</v>
      </c>
      <c r="L365" s="417">
        <v>2304.1</v>
      </c>
      <c r="M365" s="417">
        <v>5.1162000000000001</v>
      </c>
    </row>
    <row r="366" spans="1:13">
      <c r="A366" s="245">
        <v>356</v>
      </c>
      <c r="B366" s="419" t="s">
        <v>736</v>
      </c>
      <c r="C366" s="417">
        <v>987.45</v>
      </c>
      <c r="D366" s="418">
        <v>988.83333333333337</v>
      </c>
      <c r="E366" s="418">
        <v>979.91666666666674</v>
      </c>
      <c r="F366" s="418">
        <v>972.38333333333333</v>
      </c>
      <c r="G366" s="418">
        <v>963.4666666666667</v>
      </c>
      <c r="H366" s="418">
        <v>996.36666666666679</v>
      </c>
      <c r="I366" s="418">
        <v>1005.2833333333335</v>
      </c>
      <c r="J366" s="418">
        <v>1012.8166666666668</v>
      </c>
      <c r="K366" s="417">
        <v>997.75</v>
      </c>
      <c r="L366" s="417">
        <v>981.3</v>
      </c>
      <c r="M366" s="417">
        <v>0.67371000000000003</v>
      </c>
    </row>
    <row r="367" spans="1:13">
      <c r="A367" s="245">
        <v>357</v>
      </c>
      <c r="B367" s="419" t="s">
        <v>446</v>
      </c>
      <c r="C367" s="417">
        <v>1934.95</v>
      </c>
      <c r="D367" s="418">
        <v>1942.3166666666666</v>
      </c>
      <c r="E367" s="418">
        <v>1922.6333333333332</v>
      </c>
      <c r="F367" s="418">
        <v>1910.3166666666666</v>
      </c>
      <c r="G367" s="418">
        <v>1890.6333333333332</v>
      </c>
      <c r="H367" s="418">
        <v>1954.6333333333332</v>
      </c>
      <c r="I367" s="418">
        <v>1974.3166666666666</v>
      </c>
      <c r="J367" s="418">
        <v>1986.6333333333332</v>
      </c>
      <c r="K367" s="417">
        <v>1962</v>
      </c>
      <c r="L367" s="417">
        <v>1930</v>
      </c>
      <c r="M367" s="417">
        <v>1.31125</v>
      </c>
    </row>
    <row r="368" spans="1:13">
      <c r="A368" s="245">
        <v>358</v>
      </c>
      <c r="B368" s="419" t="s">
        <v>737</v>
      </c>
      <c r="C368" s="417">
        <v>1529.5</v>
      </c>
      <c r="D368" s="418">
        <v>1521.5</v>
      </c>
      <c r="E368" s="418">
        <v>1498</v>
      </c>
      <c r="F368" s="418">
        <v>1466.5</v>
      </c>
      <c r="G368" s="418">
        <v>1443</v>
      </c>
      <c r="H368" s="418">
        <v>1553</v>
      </c>
      <c r="I368" s="418">
        <v>1576.5</v>
      </c>
      <c r="J368" s="418">
        <v>1608</v>
      </c>
      <c r="K368" s="417">
        <v>1545</v>
      </c>
      <c r="L368" s="417">
        <v>1490</v>
      </c>
      <c r="M368" s="417">
        <v>5.5396700000000001</v>
      </c>
    </row>
    <row r="369" spans="1:13">
      <c r="A369" s="245">
        <v>359</v>
      </c>
      <c r="B369" s="419" t="s">
        <v>159</v>
      </c>
      <c r="C369" s="417">
        <v>123.5</v>
      </c>
      <c r="D369" s="418">
        <v>123.55</v>
      </c>
      <c r="E369" s="418">
        <v>122.3</v>
      </c>
      <c r="F369" s="418">
        <v>121.1</v>
      </c>
      <c r="G369" s="418">
        <v>119.85</v>
      </c>
      <c r="H369" s="418">
        <v>124.75</v>
      </c>
      <c r="I369" s="418">
        <v>126</v>
      </c>
      <c r="J369" s="418">
        <v>127.2</v>
      </c>
      <c r="K369" s="417">
        <v>124.8</v>
      </c>
      <c r="L369" s="417">
        <v>122.35</v>
      </c>
      <c r="M369" s="417">
        <v>50.466369999999998</v>
      </c>
    </row>
    <row r="370" spans="1:13">
      <c r="A370" s="245">
        <v>360</v>
      </c>
      <c r="B370" s="419" t="s">
        <v>162</v>
      </c>
      <c r="C370" s="417">
        <v>229</v>
      </c>
      <c r="D370" s="418">
        <v>229.65</v>
      </c>
      <c r="E370" s="418">
        <v>227.55</v>
      </c>
      <c r="F370" s="418">
        <v>226.1</v>
      </c>
      <c r="G370" s="418">
        <v>224</v>
      </c>
      <c r="H370" s="418">
        <v>231.10000000000002</v>
      </c>
      <c r="I370" s="418">
        <v>233.2</v>
      </c>
      <c r="J370" s="418">
        <v>234.65000000000003</v>
      </c>
      <c r="K370" s="417">
        <v>231.75</v>
      </c>
      <c r="L370" s="417">
        <v>228.2</v>
      </c>
      <c r="M370" s="417">
        <v>31.378</v>
      </c>
    </row>
    <row r="371" spans="1:13">
      <c r="A371" s="245">
        <v>361</v>
      </c>
      <c r="B371" s="419" t="s">
        <v>270</v>
      </c>
      <c r="C371" s="417">
        <v>304.2</v>
      </c>
      <c r="D371" s="418">
        <v>303.01666666666665</v>
      </c>
      <c r="E371" s="418">
        <v>299.18333333333328</v>
      </c>
      <c r="F371" s="418">
        <v>294.16666666666663</v>
      </c>
      <c r="G371" s="418">
        <v>290.33333333333326</v>
      </c>
      <c r="H371" s="418">
        <v>308.0333333333333</v>
      </c>
      <c r="I371" s="418">
        <v>311.86666666666667</v>
      </c>
      <c r="J371" s="418">
        <v>316.88333333333333</v>
      </c>
      <c r="K371" s="417">
        <v>306.85000000000002</v>
      </c>
      <c r="L371" s="417">
        <v>298</v>
      </c>
      <c r="M371" s="417">
        <v>22.638629999999999</v>
      </c>
    </row>
    <row r="372" spans="1:13">
      <c r="A372" s="245">
        <v>362</v>
      </c>
      <c r="B372" s="419" t="s">
        <v>882</v>
      </c>
      <c r="C372" s="417">
        <v>731.15</v>
      </c>
      <c r="D372" s="418">
        <v>732.41666666666663</v>
      </c>
      <c r="E372" s="418">
        <v>724.83333333333326</v>
      </c>
      <c r="F372" s="418">
        <v>718.51666666666665</v>
      </c>
      <c r="G372" s="418">
        <v>710.93333333333328</v>
      </c>
      <c r="H372" s="418">
        <v>738.73333333333323</v>
      </c>
      <c r="I372" s="418">
        <v>746.31666666666649</v>
      </c>
      <c r="J372" s="418">
        <v>752.63333333333321</v>
      </c>
      <c r="K372" s="417">
        <v>740</v>
      </c>
      <c r="L372" s="417">
        <v>726.1</v>
      </c>
      <c r="M372" s="417">
        <v>2.3646699999999998</v>
      </c>
    </row>
    <row r="373" spans="1:13">
      <c r="A373" s="245">
        <v>363</v>
      </c>
      <c r="B373" s="419" t="s">
        <v>447</v>
      </c>
      <c r="C373" s="417">
        <v>138.05000000000001</v>
      </c>
      <c r="D373" s="418">
        <v>137.95000000000002</v>
      </c>
      <c r="E373" s="418">
        <v>132.40000000000003</v>
      </c>
      <c r="F373" s="418">
        <v>126.75000000000003</v>
      </c>
      <c r="G373" s="418">
        <v>121.20000000000005</v>
      </c>
      <c r="H373" s="418">
        <v>143.60000000000002</v>
      </c>
      <c r="I373" s="418">
        <v>149.15000000000003</v>
      </c>
      <c r="J373" s="418">
        <v>154.80000000000001</v>
      </c>
      <c r="K373" s="417">
        <v>143.5</v>
      </c>
      <c r="L373" s="417">
        <v>132.30000000000001</v>
      </c>
      <c r="M373" s="417">
        <v>17.113759999999999</v>
      </c>
    </row>
    <row r="374" spans="1:13">
      <c r="A374" s="245">
        <v>364</v>
      </c>
      <c r="B374" s="419" t="s">
        <v>448</v>
      </c>
      <c r="C374" s="417">
        <v>5710.45</v>
      </c>
      <c r="D374" s="418">
        <v>5670.1500000000005</v>
      </c>
      <c r="E374" s="418">
        <v>5590.3000000000011</v>
      </c>
      <c r="F374" s="418">
        <v>5470.1500000000005</v>
      </c>
      <c r="G374" s="418">
        <v>5390.3000000000011</v>
      </c>
      <c r="H374" s="418">
        <v>5790.3000000000011</v>
      </c>
      <c r="I374" s="418">
        <v>5870.1500000000015</v>
      </c>
      <c r="J374" s="418">
        <v>5990.3000000000011</v>
      </c>
      <c r="K374" s="417">
        <v>5750</v>
      </c>
      <c r="L374" s="417">
        <v>5550</v>
      </c>
      <c r="M374" s="417">
        <v>0.14088000000000001</v>
      </c>
    </row>
    <row r="375" spans="1:13">
      <c r="A375" s="245">
        <v>365</v>
      </c>
      <c r="B375" s="419" t="s">
        <v>271</v>
      </c>
      <c r="C375" s="417">
        <v>13170.85</v>
      </c>
      <c r="D375" s="418">
        <v>13165.966666666665</v>
      </c>
      <c r="E375" s="418">
        <v>13111.933333333331</v>
      </c>
      <c r="F375" s="418">
        <v>13053.016666666665</v>
      </c>
      <c r="G375" s="418">
        <v>12998.98333333333</v>
      </c>
      <c r="H375" s="418">
        <v>13224.883333333331</v>
      </c>
      <c r="I375" s="418">
        <v>13278.916666666668</v>
      </c>
      <c r="J375" s="418">
        <v>13337.833333333332</v>
      </c>
      <c r="K375" s="417">
        <v>13220</v>
      </c>
      <c r="L375" s="417">
        <v>13107.05</v>
      </c>
      <c r="M375" s="417">
        <v>5.074E-2</v>
      </c>
    </row>
    <row r="376" spans="1:13">
      <c r="A376" s="245">
        <v>366</v>
      </c>
      <c r="B376" s="419" t="s">
        <v>161</v>
      </c>
      <c r="C376" s="417">
        <v>40.9</v>
      </c>
      <c r="D376" s="418">
        <v>41.05</v>
      </c>
      <c r="E376" s="418">
        <v>40.649999999999991</v>
      </c>
      <c r="F376" s="418">
        <v>40.399999999999991</v>
      </c>
      <c r="G376" s="418">
        <v>39.999999999999986</v>
      </c>
      <c r="H376" s="418">
        <v>41.3</v>
      </c>
      <c r="I376" s="418">
        <v>41.7</v>
      </c>
      <c r="J376" s="418">
        <v>41.95</v>
      </c>
      <c r="K376" s="417">
        <v>41.45</v>
      </c>
      <c r="L376" s="417">
        <v>40.799999999999997</v>
      </c>
      <c r="M376" s="417">
        <v>385.87491</v>
      </c>
    </row>
    <row r="377" spans="1:13">
      <c r="A377" s="245">
        <v>367</v>
      </c>
      <c r="B377" s="419" t="s">
        <v>272</v>
      </c>
      <c r="C377" s="417">
        <v>808.4</v>
      </c>
      <c r="D377" s="418">
        <v>814.35</v>
      </c>
      <c r="E377" s="418">
        <v>797.25</v>
      </c>
      <c r="F377" s="418">
        <v>786.1</v>
      </c>
      <c r="G377" s="418">
        <v>769</v>
      </c>
      <c r="H377" s="418">
        <v>825.5</v>
      </c>
      <c r="I377" s="418">
        <v>842.60000000000014</v>
      </c>
      <c r="J377" s="418">
        <v>853.75</v>
      </c>
      <c r="K377" s="417">
        <v>831.45</v>
      </c>
      <c r="L377" s="417">
        <v>803.2</v>
      </c>
      <c r="M377" s="417">
        <v>1.09006</v>
      </c>
    </row>
    <row r="378" spans="1:13">
      <c r="A378" s="245">
        <v>368</v>
      </c>
      <c r="B378" s="419" t="s">
        <v>165</v>
      </c>
      <c r="C378" s="417">
        <v>220</v>
      </c>
      <c r="D378" s="418">
        <v>220.13333333333333</v>
      </c>
      <c r="E378" s="418">
        <v>217.86666666666665</v>
      </c>
      <c r="F378" s="418">
        <v>215.73333333333332</v>
      </c>
      <c r="G378" s="418">
        <v>213.46666666666664</v>
      </c>
      <c r="H378" s="418">
        <v>222.26666666666665</v>
      </c>
      <c r="I378" s="418">
        <v>224.5333333333333</v>
      </c>
      <c r="J378" s="418">
        <v>226.66666666666666</v>
      </c>
      <c r="K378" s="417">
        <v>222.4</v>
      </c>
      <c r="L378" s="417">
        <v>218</v>
      </c>
      <c r="M378" s="417">
        <v>63.22804</v>
      </c>
    </row>
    <row r="379" spans="1:13">
      <c r="A379" s="245">
        <v>369</v>
      </c>
      <c r="B379" s="419" t="s">
        <v>166</v>
      </c>
      <c r="C379" s="417">
        <v>147.15</v>
      </c>
      <c r="D379" s="418">
        <v>146.96666666666667</v>
      </c>
      <c r="E379" s="418">
        <v>145.73333333333335</v>
      </c>
      <c r="F379" s="418">
        <v>144.31666666666669</v>
      </c>
      <c r="G379" s="418">
        <v>143.08333333333337</v>
      </c>
      <c r="H379" s="418">
        <v>148.38333333333333</v>
      </c>
      <c r="I379" s="418">
        <v>149.61666666666662</v>
      </c>
      <c r="J379" s="418">
        <v>151.0333333333333</v>
      </c>
      <c r="K379" s="417">
        <v>148.19999999999999</v>
      </c>
      <c r="L379" s="417">
        <v>145.55000000000001</v>
      </c>
      <c r="M379" s="417">
        <v>43.896410000000003</v>
      </c>
    </row>
    <row r="380" spans="1:13">
      <c r="A380" s="245">
        <v>370</v>
      </c>
      <c r="B380" s="419" t="s">
        <v>449</v>
      </c>
      <c r="C380" s="417">
        <v>286.05</v>
      </c>
      <c r="D380" s="418">
        <v>287.63333333333338</v>
      </c>
      <c r="E380" s="418">
        <v>282.41666666666674</v>
      </c>
      <c r="F380" s="418">
        <v>278.78333333333336</v>
      </c>
      <c r="G380" s="418">
        <v>273.56666666666672</v>
      </c>
      <c r="H380" s="418">
        <v>291.26666666666677</v>
      </c>
      <c r="I380" s="418">
        <v>296.48333333333335</v>
      </c>
      <c r="J380" s="418">
        <v>300.11666666666679</v>
      </c>
      <c r="K380" s="417">
        <v>292.85000000000002</v>
      </c>
      <c r="L380" s="417">
        <v>284</v>
      </c>
      <c r="M380" s="417">
        <v>8.5320499999999999</v>
      </c>
    </row>
    <row r="381" spans="1:13">
      <c r="A381" s="245">
        <v>371</v>
      </c>
      <c r="B381" s="419" t="s">
        <v>450</v>
      </c>
      <c r="C381" s="417">
        <v>780.7</v>
      </c>
      <c r="D381" s="418">
        <v>780.18333333333339</v>
      </c>
      <c r="E381" s="418">
        <v>771.91666666666674</v>
      </c>
      <c r="F381" s="418">
        <v>763.13333333333333</v>
      </c>
      <c r="G381" s="418">
        <v>754.86666666666667</v>
      </c>
      <c r="H381" s="418">
        <v>788.96666666666681</v>
      </c>
      <c r="I381" s="418">
        <v>797.23333333333346</v>
      </c>
      <c r="J381" s="418">
        <v>806.01666666666688</v>
      </c>
      <c r="K381" s="417">
        <v>788.45</v>
      </c>
      <c r="L381" s="417">
        <v>771.4</v>
      </c>
      <c r="M381" s="417">
        <v>2.0249299999999999</v>
      </c>
    </row>
    <row r="382" spans="1:13">
      <c r="A382" s="245">
        <v>372</v>
      </c>
      <c r="B382" s="419" t="s">
        <v>451</v>
      </c>
      <c r="C382" s="417">
        <v>32.200000000000003</v>
      </c>
      <c r="D382" s="418">
        <v>32.216666666666661</v>
      </c>
      <c r="E382" s="418">
        <v>32.033333333333324</v>
      </c>
      <c r="F382" s="418">
        <v>31.86666666666666</v>
      </c>
      <c r="G382" s="418">
        <v>31.683333333333323</v>
      </c>
      <c r="H382" s="418">
        <v>32.383333333333326</v>
      </c>
      <c r="I382" s="418">
        <v>32.566666666666663</v>
      </c>
      <c r="J382" s="418">
        <v>32.733333333333327</v>
      </c>
      <c r="K382" s="417">
        <v>32.4</v>
      </c>
      <c r="L382" s="417">
        <v>32.049999999999997</v>
      </c>
      <c r="M382" s="417">
        <v>29.0181</v>
      </c>
    </row>
    <row r="383" spans="1:13">
      <c r="A383" s="245">
        <v>373</v>
      </c>
      <c r="B383" s="419" t="s">
        <v>452</v>
      </c>
      <c r="C383" s="417">
        <v>236.95</v>
      </c>
      <c r="D383" s="418">
        <v>235.73333333333335</v>
      </c>
      <c r="E383" s="418">
        <v>231.76666666666671</v>
      </c>
      <c r="F383" s="418">
        <v>226.58333333333337</v>
      </c>
      <c r="G383" s="418">
        <v>222.61666666666673</v>
      </c>
      <c r="H383" s="418">
        <v>240.91666666666669</v>
      </c>
      <c r="I383" s="418">
        <v>244.88333333333333</v>
      </c>
      <c r="J383" s="418">
        <v>250.06666666666666</v>
      </c>
      <c r="K383" s="417">
        <v>239.7</v>
      </c>
      <c r="L383" s="417">
        <v>230.55</v>
      </c>
      <c r="M383" s="417">
        <v>91.124610000000004</v>
      </c>
    </row>
    <row r="384" spans="1:13">
      <c r="A384" s="245">
        <v>374</v>
      </c>
      <c r="B384" s="419" t="s">
        <v>273</v>
      </c>
      <c r="C384" s="417">
        <v>576.85</v>
      </c>
      <c r="D384" s="418">
        <v>581.4</v>
      </c>
      <c r="E384" s="418">
        <v>570.15</v>
      </c>
      <c r="F384" s="418">
        <v>563.45000000000005</v>
      </c>
      <c r="G384" s="418">
        <v>552.20000000000005</v>
      </c>
      <c r="H384" s="418">
        <v>588.09999999999991</v>
      </c>
      <c r="I384" s="418">
        <v>599.34999999999991</v>
      </c>
      <c r="J384" s="418">
        <v>606.04999999999984</v>
      </c>
      <c r="K384" s="417">
        <v>592.65</v>
      </c>
      <c r="L384" s="417">
        <v>574.70000000000005</v>
      </c>
      <c r="M384" s="417">
        <v>5.7060899999999997</v>
      </c>
    </row>
    <row r="385" spans="1:13">
      <c r="A385" s="245">
        <v>375</v>
      </c>
      <c r="B385" s="419" t="s">
        <v>453</v>
      </c>
      <c r="C385" s="417">
        <v>318.05</v>
      </c>
      <c r="D385" s="418">
        <v>318.81666666666666</v>
      </c>
      <c r="E385" s="418">
        <v>314.23333333333335</v>
      </c>
      <c r="F385" s="418">
        <v>310.41666666666669</v>
      </c>
      <c r="G385" s="418">
        <v>305.83333333333337</v>
      </c>
      <c r="H385" s="418">
        <v>322.63333333333333</v>
      </c>
      <c r="I385" s="418">
        <v>327.2166666666667</v>
      </c>
      <c r="J385" s="418">
        <v>331.0333333333333</v>
      </c>
      <c r="K385" s="417">
        <v>323.39999999999998</v>
      </c>
      <c r="L385" s="417">
        <v>315</v>
      </c>
      <c r="M385" s="417">
        <v>5.0013699999999996</v>
      </c>
    </row>
    <row r="386" spans="1:13">
      <c r="A386" s="245">
        <v>376</v>
      </c>
      <c r="B386" s="419" t="s">
        <v>454</v>
      </c>
      <c r="C386" s="417">
        <v>83.1</v>
      </c>
      <c r="D386" s="418">
        <v>83.533333333333317</v>
      </c>
      <c r="E386" s="418">
        <v>82.266666666666637</v>
      </c>
      <c r="F386" s="418">
        <v>81.433333333333323</v>
      </c>
      <c r="G386" s="418">
        <v>80.166666666666643</v>
      </c>
      <c r="H386" s="418">
        <v>84.366666666666632</v>
      </c>
      <c r="I386" s="418">
        <v>85.633333333333312</v>
      </c>
      <c r="J386" s="418">
        <v>86.466666666666626</v>
      </c>
      <c r="K386" s="417">
        <v>84.8</v>
      </c>
      <c r="L386" s="417">
        <v>82.7</v>
      </c>
      <c r="M386" s="417">
        <v>24.636869999999998</v>
      </c>
    </row>
    <row r="387" spans="1:13">
      <c r="A387" s="245">
        <v>377</v>
      </c>
      <c r="B387" s="419" t="s">
        <v>455</v>
      </c>
      <c r="C387" s="417">
        <v>2064.0500000000002</v>
      </c>
      <c r="D387" s="418">
        <v>2066.2999999999997</v>
      </c>
      <c r="E387" s="418">
        <v>2033.8999999999996</v>
      </c>
      <c r="F387" s="418">
        <v>2003.75</v>
      </c>
      <c r="G387" s="418">
        <v>1971.35</v>
      </c>
      <c r="H387" s="418">
        <v>2096.4499999999994</v>
      </c>
      <c r="I387" s="418">
        <v>2128.85</v>
      </c>
      <c r="J387" s="418">
        <v>2158.9999999999991</v>
      </c>
      <c r="K387" s="417">
        <v>2098.6999999999998</v>
      </c>
      <c r="L387" s="417">
        <v>2036.15</v>
      </c>
      <c r="M387" s="417">
        <v>0.22692999999999999</v>
      </c>
    </row>
    <row r="388" spans="1:13">
      <c r="A388" s="245">
        <v>378</v>
      </c>
      <c r="B388" s="419" t="s">
        <v>456</v>
      </c>
      <c r="C388" s="417">
        <v>437.15</v>
      </c>
      <c r="D388" s="418">
        <v>432.4666666666667</v>
      </c>
      <c r="E388" s="418">
        <v>423.18333333333339</v>
      </c>
      <c r="F388" s="418">
        <v>409.2166666666667</v>
      </c>
      <c r="G388" s="418">
        <v>399.93333333333339</v>
      </c>
      <c r="H388" s="418">
        <v>446.43333333333339</v>
      </c>
      <c r="I388" s="418">
        <v>455.7166666666667</v>
      </c>
      <c r="J388" s="418">
        <v>469.68333333333339</v>
      </c>
      <c r="K388" s="417">
        <v>441.75</v>
      </c>
      <c r="L388" s="417">
        <v>418.5</v>
      </c>
      <c r="M388" s="417">
        <v>20.396789999999999</v>
      </c>
    </row>
    <row r="389" spans="1:13">
      <c r="A389" s="245">
        <v>379</v>
      </c>
      <c r="B389" s="419" t="s">
        <v>457</v>
      </c>
      <c r="C389" s="417">
        <v>339.9</v>
      </c>
      <c r="D389" s="418">
        <v>337</v>
      </c>
      <c r="E389" s="418">
        <v>328.5</v>
      </c>
      <c r="F389" s="418">
        <v>317.10000000000002</v>
      </c>
      <c r="G389" s="418">
        <v>308.60000000000002</v>
      </c>
      <c r="H389" s="418">
        <v>348.4</v>
      </c>
      <c r="I389" s="418">
        <v>356.9</v>
      </c>
      <c r="J389" s="418">
        <v>368.29999999999995</v>
      </c>
      <c r="K389" s="417">
        <v>345.5</v>
      </c>
      <c r="L389" s="417">
        <v>325.60000000000002</v>
      </c>
      <c r="M389" s="417">
        <v>30.453810000000001</v>
      </c>
    </row>
    <row r="390" spans="1:13">
      <c r="A390" s="245">
        <v>380</v>
      </c>
      <c r="B390" s="419" t="s">
        <v>458</v>
      </c>
      <c r="C390" s="417">
        <v>1161.1500000000001</v>
      </c>
      <c r="D390" s="418">
        <v>1169.0333333333335</v>
      </c>
      <c r="E390" s="418">
        <v>1149.166666666667</v>
      </c>
      <c r="F390" s="418">
        <v>1137.1833333333334</v>
      </c>
      <c r="G390" s="418">
        <v>1117.3166666666668</v>
      </c>
      <c r="H390" s="418">
        <v>1181.0166666666671</v>
      </c>
      <c r="I390" s="418">
        <v>1200.8833333333334</v>
      </c>
      <c r="J390" s="418">
        <v>1212.8666666666672</v>
      </c>
      <c r="K390" s="417">
        <v>1188.9000000000001</v>
      </c>
      <c r="L390" s="417">
        <v>1157.05</v>
      </c>
      <c r="M390" s="417">
        <v>1.7295499999999999</v>
      </c>
    </row>
    <row r="391" spans="1:13">
      <c r="A391" s="245">
        <v>381</v>
      </c>
      <c r="B391" s="419" t="s">
        <v>167</v>
      </c>
      <c r="C391" s="417">
        <v>2084.1</v>
      </c>
      <c r="D391" s="418">
        <v>2086.7000000000003</v>
      </c>
      <c r="E391" s="418">
        <v>2071.9000000000005</v>
      </c>
      <c r="F391" s="418">
        <v>2059.7000000000003</v>
      </c>
      <c r="G391" s="418">
        <v>2044.9000000000005</v>
      </c>
      <c r="H391" s="418">
        <v>2098.9000000000005</v>
      </c>
      <c r="I391" s="418">
        <v>2113.7000000000007</v>
      </c>
      <c r="J391" s="418">
        <v>2125.9000000000005</v>
      </c>
      <c r="K391" s="417">
        <v>2101.5</v>
      </c>
      <c r="L391" s="417">
        <v>2074.5</v>
      </c>
      <c r="M391" s="417">
        <v>39.621110000000002</v>
      </c>
    </row>
    <row r="392" spans="1:13">
      <c r="A392" s="245">
        <v>382</v>
      </c>
      <c r="B392" s="419" t="s">
        <v>883</v>
      </c>
      <c r="C392" s="417">
        <v>141.1</v>
      </c>
      <c r="D392" s="418">
        <v>141.06666666666663</v>
      </c>
      <c r="E392" s="418">
        <v>137.68333333333328</v>
      </c>
      <c r="F392" s="418">
        <v>134.26666666666665</v>
      </c>
      <c r="G392" s="418">
        <v>130.8833333333333</v>
      </c>
      <c r="H392" s="418">
        <v>144.48333333333326</v>
      </c>
      <c r="I392" s="418">
        <v>147.86666666666665</v>
      </c>
      <c r="J392" s="418">
        <v>151.28333333333325</v>
      </c>
      <c r="K392" s="417">
        <v>144.44999999999999</v>
      </c>
      <c r="L392" s="417">
        <v>137.65</v>
      </c>
      <c r="M392" s="417">
        <v>0.32399</v>
      </c>
    </row>
    <row r="393" spans="1:13">
      <c r="A393" s="245">
        <v>383</v>
      </c>
      <c r="B393" s="419" t="s">
        <v>884</v>
      </c>
      <c r="C393" s="417">
        <v>1194.1500000000001</v>
      </c>
      <c r="D393" s="418">
        <v>1195.5</v>
      </c>
      <c r="E393" s="418">
        <v>1183.6500000000001</v>
      </c>
      <c r="F393" s="418">
        <v>1173.1500000000001</v>
      </c>
      <c r="G393" s="418">
        <v>1161.3000000000002</v>
      </c>
      <c r="H393" s="418">
        <v>1206</v>
      </c>
      <c r="I393" s="418">
        <v>1217.8499999999999</v>
      </c>
      <c r="J393" s="418">
        <v>1228.3499999999999</v>
      </c>
      <c r="K393" s="417">
        <v>1207.3499999999999</v>
      </c>
      <c r="L393" s="417">
        <v>1185</v>
      </c>
      <c r="M393" s="417">
        <v>1.4413800000000001</v>
      </c>
    </row>
    <row r="394" spans="1:13">
      <c r="A394" s="245">
        <v>384</v>
      </c>
      <c r="B394" s="419" t="s">
        <v>885</v>
      </c>
      <c r="C394" s="417">
        <v>2077.75</v>
      </c>
      <c r="D394" s="418">
        <v>2092.9166666666665</v>
      </c>
      <c r="E394" s="418">
        <v>2045.833333333333</v>
      </c>
      <c r="F394" s="418">
        <v>2013.9166666666665</v>
      </c>
      <c r="G394" s="418">
        <v>1966.833333333333</v>
      </c>
      <c r="H394" s="418">
        <v>2124.833333333333</v>
      </c>
      <c r="I394" s="418">
        <v>2171.9166666666661</v>
      </c>
      <c r="J394" s="418">
        <v>2203.833333333333</v>
      </c>
      <c r="K394" s="417">
        <v>2140</v>
      </c>
      <c r="L394" s="417">
        <v>2061</v>
      </c>
      <c r="M394" s="417">
        <v>5.1901599999999997</v>
      </c>
    </row>
    <row r="395" spans="1:13">
      <c r="A395" s="245">
        <v>385</v>
      </c>
      <c r="B395" s="419" t="s">
        <v>792</v>
      </c>
      <c r="C395" s="417">
        <v>979.3</v>
      </c>
      <c r="D395" s="418">
        <v>979.80000000000007</v>
      </c>
      <c r="E395" s="418">
        <v>972.60000000000014</v>
      </c>
      <c r="F395" s="418">
        <v>965.90000000000009</v>
      </c>
      <c r="G395" s="418">
        <v>958.70000000000016</v>
      </c>
      <c r="H395" s="418">
        <v>986.50000000000011</v>
      </c>
      <c r="I395" s="418">
        <v>993.70000000000016</v>
      </c>
      <c r="J395" s="418">
        <v>1000.4000000000001</v>
      </c>
      <c r="K395" s="417">
        <v>987</v>
      </c>
      <c r="L395" s="417">
        <v>973.1</v>
      </c>
      <c r="M395" s="417">
        <v>11.70529</v>
      </c>
    </row>
    <row r="396" spans="1:13">
      <c r="A396" s="245">
        <v>386</v>
      </c>
      <c r="B396" s="419" t="s">
        <v>274</v>
      </c>
      <c r="C396" s="417">
        <v>1033.45</v>
      </c>
      <c r="D396" s="418">
        <v>1029.4666666666665</v>
      </c>
      <c r="E396" s="418">
        <v>1022.9333333333329</v>
      </c>
      <c r="F396" s="418">
        <v>1012.4166666666665</v>
      </c>
      <c r="G396" s="418">
        <v>1005.883333333333</v>
      </c>
      <c r="H396" s="418">
        <v>1039.9833333333329</v>
      </c>
      <c r="I396" s="418">
        <v>1046.5166666666662</v>
      </c>
      <c r="J396" s="418">
        <v>1057.0333333333328</v>
      </c>
      <c r="K396" s="417">
        <v>1036</v>
      </c>
      <c r="L396" s="417">
        <v>1018.95</v>
      </c>
      <c r="M396" s="417">
        <v>12.97301</v>
      </c>
    </row>
    <row r="397" spans="1:13">
      <c r="A397" s="245">
        <v>387</v>
      </c>
      <c r="B397" s="419" t="s">
        <v>464</v>
      </c>
      <c r="C397" s="417">
        <v>508.55</v>
      </c>
      <c r="D397" s="418">
        <v>502.48333333333335</v>
      </c>
      <c r="E397" s="418">
        <v>485.26666666666665</v>
      </c>
      <c r="F397" s="418">
        <v>461.98333333333329</v>
      </c>
      <c r="G397" s="418">
        <v>444.76666666666659</v>
      </c>
      <c r="H397" s="418">
        <v>525.76666666666665</v>
      </c>
      <c r="I397" s="418">
        <v>542.98333333333335</v>
      </c>
      <c r="J397" s="418">
        <v>566.26666666666677</v>
      </c>
      <c r="K397" s="417">
        <v>519.70000000000005</v>
      </c>
      <c r="L397" s="417">
        <v>479.2</v>
      </c>
      <c r="M397" s="417">
        <v>31.906330000000001</v>
      </c>
    </row>
    <row r="398" spans="1:13">
      <c r="A398" s="245">
        <v>388</v>
      </c>
      <c r="B398" s="419" t="s">
        <v>460</v>
      </c>
      <c r="C398" s="417">
        <v>28.9</v>
      </c>
      <c r="D398" s="418">
        <v>29.183333333333334</v>
      </c>
      <c r="E398" s="418">
        <v>28.016666666666666</v>
      </c>
      <c r="F398" s="418">
        <v>27.133333333333333</v>
      </c>
      <c r="G398" s="418">
        <v>25.966666666666665</v>
      </c>
      <c r="H398" s="418">
        <v>30.066666666666666</v>
      </c>
      <c r="I398" s="418">
        <v>31.233333333333331</v>
      </c>
      <c r="J398" s="418">
        <v>32.116666666666667</v>
      </c>
      <c r="K398" s="417">
        <v>30.35</v>
      </c>
      <c r="L398" s="417">
        <v>28.3</v>
      </c>
      <c r="M398" s="417">
        <v>127.93293</v>
      </c>
    </row>
    <row r="399" spans="1:13">
      <c r="A399" s="245">
        <v>389</v>
      </c>
      <c r="B399" s="419" t="s">
        <v>461</v>
      </c>
      <c r="C399" s="417">
        <v>2596.1</v>
      </c>
      <c r="D399" s="418">
        <v>2606.6999999999998</v>
      </c>
      <c r="E399" s="418">
        <v>2569.4499999999998</v>
      </c>
      <c r="F399" s="418">
        <v>2542.8000000000002</v>
      </c>
      <c r="G399" s="418">
        <v>2505.5500000000002</v>
      </c>
      <c r="H399" s="418">
        <v>2633.3499999999995</v>
      </c>
      <c r="I399" s="418">
        <v>2670.5999999999995</v>
      </c>
      <c r="J399" s="418">
        <v>2697.2499999999991</v>
      </c>
      <c r="K399" s="417">
        <v>2643.95</v>
      </c>
      <c r="L399" s="417">
        <v>2580.0500000000002</v>
      </c>
      <c r="M399" s="417">
        <v>7.7590000000000006E-2</v>
      </c>
    </row>
    <row r="400" spans="1:13">
      <c r="A400" s="245">
        <v>390</v>
      </c>
      <c r="B400" s="419" t="s">
        <v>172</v>
      </c>
      <c r="C400" s="417">
        <v>7581.9</v>
      </c>
      <c r="D400" s="418">
        <v>7593.9000000000005</v>
      </c>
      <c r="E400" s="418">
        <v>7553.0000000000009</v>
      </c>
      <c r="F400" s="418">
        <v>7524.1</v>
      </c>
      <c r="G400" s="418">
        <v>7483.2000000000007</v>
      </c>
      <c r="H400" s="418">
        <v>7622.8000000000011</v>
      </c>
      <c r="I400" s="418">
        <v>7663.7000000000007</v>
      </c>
      <c r="J400" s="418">
        <v>7692.6000000000013</v>
      </c>
      <c r="K400" s="417">
        <v>7634.8</v>
      </c>
      <c r="L400" s="417">
        <v>7565</v>
      </c>
      <c r="M400" s="417">
        <v>0.64159999999999995</v>
      </c>
    </row>
    <row r="401" spans="1:13">
      <c r="A401" s="245">
        <v>391</v>
      </c>
      <c r="B401" s="419" t="s">
        <v>462</v>
      </c>
      <c r="C401" s="417">
        <v>7954.25</v>
      </c>
      <c r="D401" s="418">
        <v>7936.4333333333334</v>
      </c>
      <c r="E401" s="418">
        <v>7897.8166666666666</v>
      </c>
      <c r="F401" s="418">
        <v>7841.3833333333332</v>
      </c>
      <c r="G401" s="418">
        <v>7802.7666666666664</v>
      </c>
      <c r="H401" s="418">
        <v>7992.8666666666668</v>
      </c>
      <c r="I401" s="418">
        <v>8031.4833333333336</v>
      </c>
      <c r="J401" s="418">
        <v>8087.916666666667</v>
      </c>
      <c r="K401" s="417">
        <v>7975.05</v>
      </c>
      <c r="L401" s="417">
        <v>7880</v>
      </c>
      <c r="M401" s="417">
        <v>0.16517999999999999</v>
      </c>
    </row>
    <row r="402" spans="1:13">
      <c r="A402" s="245">
        <v>392</v>
      </c>
      <c r="B402" s="419" t="s">
        <v>463</v>
      </c>
      <c r="C402" s="417">
        <v>5393.8</v>
      </c>
      <c r="D402" s="418">
        <v>5390.25</v>
      </c>
      <c r="E402" s="418">
        <v>5318.85</v>
      </c>
      <c r="F402" s="418">
        <v>5243.9000000000005</v>
      </c>
      <c r="G402" s="418">
        <v>5172.5000000000009</v>
      </c>
      <c r="H402" s="418">
        <v>5465.2</v>
      </c>
      <c r="I402" s="418">
        <v>5536.5999999999995</v>
      </c>
      <c r="J402" s="418">
        <v>5611.5499999999993</v>
      </c>
      <c r="K402" s="417">
        <v>5461.65</v>
      </c>
      <c r="L402" s="417">
        <v>5315.3</v>
      </c>
      <c r="M402" s="417">
        <v>2.7959999999999999E-2</v>
      </c>
    </row>
    <row r="403" spans="1:13">
      <c r="A403" s="245">
        <v>393</v>
      </c>
      <c r="B403" s="419" t="s">
        <v>739</v>
      </c>
      <c r="C403" s="417">
        <v>134.94999999999999</v>
      </c>
      <c r="D403" s="418">
        <v>134.41666666666666</v>
      </c>
      <c r="E403" s="418">
        <v>130.08333333333331</v>
      </c>
      <c r="F403" s="418">
        <v>125.21666666666667</v>
      </c>
      <c r="G403" s="418">
        <v>120.88333333333333</v>
      </c>
      <c r="H403" s="418">
        <v>139.2833333333333</v>
      </c>
      <c r="I403" s="418">
        <v>143.61666666666662</v>
      </c>
      <c r="J403" s="418">
        <v>148.48333333333329</v>
      </c>
      <c r="K403" s="417">
        <v>138.75</v>
      </c>
      <c r="L403" s="417">
        <v>129.55000000000001</v>
      </c>
      <c r="M403" s="417">
        <v>44.887869999999999</v>
      </c>
    </row>
    <row r="404" spans="1:13">
      <c r="A404" s="245">
        <v>394</v>
      </c>
      <c r="B404" s="419" t="s">
        <v>741</v>
      </c>
      <c r="C404" s="417">
        <v>270.64999999999998</v>
      </c>
      <c r="D404" s="418">
        <v>272.61666666666667</v>
      </c>
      <c r="E404" s="418">
        <v>267.43333333333334</v>
      </c>
      <c r="F404" s="418">
        <v>264.21666666666664</v>
      </c>
      <c r="G404" s="418">
        <v>259.0333333333333</v>
      </c>
      <c r="H404" s="418">
        <v>275.83333333333337</v>
      </c>
      <c r="I404" s="418">
        <v>281.01666666666677</v>
      </c>
      <c r="J404" s="418">
        <v>284.23333333333341</v>
      </c>
      <c r="K404" s="417">
        <v>277.8</v>
      </c>
      <c r="L404" s="417">
        <v>269.39999999999998</v>
      </c>
      <c r="M404" s="417">
        <v>6.7843499999999999</v>
      </c>
    </row>
    <row r="405" spans="1:13">
      <c r="A405" s="245">
        <v>395</v>
      </c>
      <c r="B405" s="419" t="s">
        <v>886</v>
      </c>
      <c r="C405" s="417">
        <v>354.75</v>
      </c>
      <c r="D405" s="418">
        <v>356.45</v>
      </c>
      <c r="E405" s="418">
        <v>350.4</v>
      </c>
      <c r="F405" s="418">
        <v>346.05</v>
      </c>
      <c r="G405" s="418">
        <v>340</v>
      </c>
      <c r="H405" s="418">
        <v>360.79999999999995</v>
      </c>
      <c r="I405" s="418">
        <v>366.85</v>
      </c>
      <c r="J405" s="418">
        <v>371.19999999999993</v>
      </c>
      <c r="K405" s="417">
        <v>362.5</v>
      </c>
      <c r="L405" s="417">
        <v>352.1</v>
      </c>
      <c r="M405" s="417">
        <v>1.44381</v>
      </c>
    </row>
    <row r="406" spans="1:13">
      <c r="A406" s="245">
        <v>396</v>
      </c>
      <c r="B406" s="419" t="s">
        <v>465</v>
      </c>
      <c r="C406" s="417">
        <v>2341.3000000000002</v>
      </c>
      <c r="D406" s="418">
        <v>2330.4500000000003</v>
      </c>
      <c r="E406" s="418">
        <v>2300.9000000000005</v>
      </c>
      <c r="F406" s="418">
        <v>2260.5000000000005</v>
      </c>
      <c r="G406" s="418">
        <v>2230.9500000000007</v>
      </c>
      <c r="H406" s="418">
        <v>2370.8500000000004</v>
      </c>
      <c r="I406" s="418">
        <v>2400.4000000000005</v>
      </c>
      <c r="J406" s="418">
        <v>2440.8000000000002</v>
      </c>
      <c r="K406" s="417">
        <v>2360</v>
      </c>
      <c r="L406" s="417">
        <v>2290.0500000000002</v>
      </c>
      <c r="M406" s="417">
        <v>0.11975</v>
      </c>
    </row>
    <row r="407" spans="1:13">
      <c r="A407" s="245">
        <v>397</v>
      </c>
      <c r="B407" s="419" t="s">
        <v>466</v>
      </c>
      <c r="C407" s="417">
        <v>602.79999999999995</v>
      </c>
      <c r="D407" s="418">
        <v>591.43333333333328</v>
      </c>
      <c r="E407" s="418">
        <v>574.36666666666656</v>
      </c>
      <c r="F407" s="418">
        <v>545.93333333333328</v>
      </c>
      <c r="G407" s="418">
        <v>528.86666666666656</v>
      </c>
      <c r="H407" s="418">
        <v>619.86666666666656</v>
      </c>
      <c r="I407" s="418">
        <v>636.93333333333339</v>
      </c>
      <c r="J407" s="418">
        <v>665.36666666666656</v>
      </c>
      <c r="K407" s="417">
        <v>608.5</v>
      </c>
      <c r="L407" s="417">
        <v>563</v>
      </c>
      <c r="M407" s="417">
        <v>35.92315</v>
      </c>
    </row>
    <row r="408" spans="1:13">
      <c r="A408" s="245">
        <v>398</v>
      </c>
      <c r="B408" s="419" t="s">
        <v>740</v>
      </c>
      <c r="C408" s="417">
        <v>111.75</v>
      </c>
      <c r="D408" s="418">
        <v>110.63333333333333</v>
      </c>
      <c r="E408" s="418">
        <v>106.86666666666665</v>
      </c>
      <c r="F408" s="418">
        <v>101.98333333333332</v>
      </c>
      <c r="G408" s="418">
        <v>98.21666666666664</v>
      </c>
      <c r="H408" s="418">
        <v>115.51666666666665</v>
      </c>
      <c r="I408" s="418">
        <v>119.28333333333333</v>
      </c>
      <c r="J408" s="418">
        <v>124.16666666666666</v>
      </c>
      <c r="K408" s="417">
        <v>114.4</v>
      </c>
      <c r="L408" s="417">
        <v>105.75</v>
      </c>
      <c r="M408" s="417">
        <v>50.917749999999998</v>
      </c>
    </row>
    <row r="409" spans="1:13">
      <c r="A409" s="245">
        <v>399</v>
      </c>
      <c r="B409" s="419" t="s">
        <v>467</v>
      </c>
      <c r="C409" s="417">
        <v>251.3</v>
      </c>
      <c r="D409" s="418">
        <v>251.63333333333335</v>
      </c>
      <c r="E409" s="418">
        <v>245.7166666666667</v>
      </c>
      <c r="F409" s="418">
        <v>240.13333333333335</v>
      </c>
      <c r="G409" s="418">
        <v>234.2166666666667</v>
      </c>
      <c r="H409" s="418">
        <v>257.2166666666667</v>
      </c>
      <c r="I409" s="418">
        <v>263.13333333333338</v>
      </c>
      <c r="J409" s="418">
        <v>268.7166666666667</v>
      </c>
      <c r="K409" s="417">
        <v>257.55</v>
      </c>
      <c r="L409" s="417">
        <v>246.05</v>
      </c>
      <c r="M409" s="417">
        <v>4.5976299999999997</v>
      </c>
    </row>
    <row r="410" spans="1:13">
      <c r="A410" s="245">
        <v>400</v>
      </c>
      <c r="B410" s="419" t="s">
        <v>170</v>
      </c>
      <c r="C410" s="417">
        <v>28034.95</v>
      </c>
      <c r="D410" s="418">
        <v>28012.666666666668</v>
      </c>
      <c r="E410" s="418">
        <v>27606.333333333336</v>
      </c>
      <c r="F410" s="418">
        <v>27177.716666666667</v>
      </c>
      <c r="G410" s="418">
        <v>26771.383333333335</v>
      </c>
      <c r="H410" s="418">
        <v>28441.283333333336</v>
      </c>
      <c r="I410" s="418">
        <v>28847.616666666672</v>
      </c>
      <c r="J410" s="418">
        <v>29276.233333333337</v>
      </c>
      <c r="K410" s="417">
        <v>28419</v>
      </c>
      <c r="L410" s="417">
        <v>27584.05</v>
      </c>
      <c r="M410" s="417">
        <v>0.66083000000000003</v>
      </c>
    </row>
    <row r="411" spans="1:13">
      <c r="A411" s="245">
        <v>401</v>
      </c>
      <c r="B411" s="419" t="s">
        <v>468</v>
      </c>
      <c r="C411" s="417">
        <v>1791.35</v>
      </c>
      <c r="D411" s="418">
        <v>1799.55</v>
      </c>
      <c r="E411" s="418">
        <v>1759.75</v>
      </c>
      <c r="F411" s="418">
        <v>1728.15</v>
      </c>
      <c r="G411" s="418">
        <v>1688.3500000000001</v>
      </c>
      <c r="H411" s="418">
        <v>1831.1499999999999</v>
      </c>
      <c r="I411" s="418">
        <v>1870.9499999999996</v>
      </c>
      <c r="J411" s="418">
        <v>1902.5499999999997</v>
      </c>
      <c r="K411" s="417">
        <v>1839.35</v>
      </c>
      <c r="L411" s="417">
        <v>1767.95</v>
      </c>
      <c r="M411" s="417">
        <v>0.26049</v>
      </c>
    </row>
    <row r="412" spans="1:13">
      <c r="A412" s="245">
        <v>402</v>
      </c>
      <c r="B412" s="419" t="s">
        <v>173</v>
      </c>
      <c r="C412" s="417">
        <v>1452.4</v>
      </c>
      <c r="D412" s="418">
        <v>1455.6833333333334</v>
      </c>
      <c r="E412" s="418">
        <v>1443.7166666666667</v>
      </c>
      <c r="F412" s="418">
        <v>1435.0333333333333</v>
      </c>
      <c r="G412" s="418">
        <v>1423.0666666666666</v>
      </c>
      <c r="H412" s="418">
        <v>1464.3666666666668</v>
      </c>
      <c r="I412" s="418">
        <v>1476.3333333333335</v>
      </c>
      <c r="J412" s="418">
        <v>1485.0166666666669</v>
      </c>
      <c r="K412" s="417">
        <v>1467.65</v>
      </c>
      <c r="L412" s="417">
        <v>1447</v>
      </c>
      <c r="M412" s="417">
        <v>8.6619799999999998</v>
      </c>
    </row>
    <row r="413" spans="1:13">
      <c r="A413" s="245">
        <v>403</v>
      </c>
      <c r="B413" s="419" t="s">
        <v>171</v>
      </c>
      <c r="C413" s="417">
        <v>2010.85</v>
      </c>
      <c r="D413" s="418">
        <v>2016.95</v>
      </c>
      <c r="E413" s="418">
        <v>1998.9</v>
      </c>
      <c r="F413" s="418">
        <v>1986.95</v>
      </c>
      <c r="G413" s="418">
        <v>1968.9</v>
      </c>
      <c r="H413" s="418">
        <v>2028.9</v>
      </c>
      <c r="I413" s="418">
        <v>2046.9499999999998</v>
      </c>
      <c r="J413" s="418">
        <v>2058.9</v>
      </c>
      <c r="K413" s="417">
        <v>2035</v>
      </c>
      <c r="L413" s="417">
        <v>2005</v>
      </c>
      <c r="M413" s="417">
        <v>2.1423399999999999</v>
      </c>
    </row>
    <row r="414" spans="1:13">
      <c r="A414" s="245">
        <v>404</v>
      </c>
      <c r="B414" s="419" t="s">
        <v>469</v>
      </c>
      <c r="C414" s="417">
        <v>572.70000000000005</v>
      </c>
      <c r="D414" s="418">
        <v>567.75</v>
      </c>
      <c r="E414" s="418">
        <v>557</v>
      </c>
      <c r="F414" s="418">
        <v>541.29999999999995</v>
      </c>
      <c r="G414" s="418">
        <v>530.54999999999995</v>
      </c>
      <c r="H414" s="418">
        <v>583.45000000000005</v>
      </c>
      <c r="I414" s="418">
        <v>594.20000000000005</v>
      </c>
      <c r="J414" s="418">
        <v>609.90000000000009</v>
      </c>
      <c r="K414" s="417">
        <v>578.5</v>
      </c>
      <c r="L414" s="417">
        <v>552.04999999999995</v>
      </c>
      <c r="M414" s="417">
        <v>12.358129999999999</v>
      </c>
    </row>
    <row r="415" spans="1:13">
      <c r="A415" s="245">
        <v>405</v>
      </c>
      <c r="B415" s="419" t="s">
        <v>470</v>
      </c>
      <c r="C415" s="417">
        <v>1612.95</v>
      </c>
      <c r="D415" s="418">
        <v>1617.4833333333333</v>
      </c>
      <c r="E415" s="418">
        <v>1605.0166666666667</v>
      </c>
      <c r="F415" s="418">
        <v>1597.0833333333333</v>
      </c>
      <c r="G415" s="418">
        <v>1584.6166666666666</v>
      </c>
      <c r="H415" s="418">
        <v>1625.4166666666667</v>
      </c>
      <c r="I415" s="418">
        <v>1637.8833333333334</v>
      </c>
      <c r="J415" s="418">
        <v>1645.8166666666668</v>
      </c>
      <c r="K415" s="417">
        <v>1629.95</v>
      </c>
      <c r="L415" s="417">
        <v>1609.55</v>
      </c>
      <c r="M415" s="417">
        <v>0.18554000000000001</v>
      </c>
    </row>
    <row r="416" spans="1:13">
      <c r="A416" s="245">
        <v>406</v>
      </c>
      <c r="B416" s="419" t="s">
        <v>742</v>
      </c>
      <c r="C416" s="417">
        <v>1662.25</v>
      </c>
      <c r="D416" s="418">
        <v>1675.4166666666667</v>
      </c>
      <c r="E416" s="418">
        <v>1640.8333333333335</v>
      </c>
      <c r="F416" s="418">
        <v>1619.4166666666667</v>
      </c>
      <c r="G416" s="418">
        <v>1584.8333333333335</v>
      </c>
      <c r="H416" s="418">
        <v>1696.8333333333335</v>
      </c>
      <c r="I416" s="418">
        <v>1731.416666666667</v>
      </c>
      <c r="J416" s="418">
        <v>1752.8333333333335</v>
      </c>
      <c r="K416" s="417">
        <v>1710</v>
      </c>
      <c r="L416" s="417">
        <v>1654</v>
      </c>
      <c r="M416" s="417">
        <v>0.45352999999999999</v>
      </c>
    </row>
    <row r="417" spans="1:13">
      <c r="A417" s="245">
        <v>407</v>
      </c>
      <c r="B417" s="419" t="s">
        <v>471</v>
      </c>
      <c r="C417" s="417">
        <v>755</v>
      </c>
      <c r="D417" s="418">
        <v>757.85</v>
      </c>
      <c r="E417" s="418">
        <v>745.25</v>
      </c>
      <c r="F417" s="418">
        <v>735.5</v>
      </c>
      <c r="G417" s="418">
        <v>722.9</v>
      </c>
      <c r="H417" s="418">
        <v>767.6</v>
      </c>
      <c r="I417" s="418">
        <v>780.20000000000016</v>
      </c>
      <c r="J417" s="418">
        <v>789.95</v>
      </c>
      <c r="K417" s="417">
        <v>770.45</v>
      </c>
      <c r="L417" s="417">
        <v>748.1</v>
      </c>
      <c r="M417" s="417">
        <v>1.99594</v>
      </c>
    </row>
    <row r="418" spans="1:13">
      <c r="A418" s="245">
        <v>408</v>
      </c>
      <c r="B418" s="419" t="s">
        <v>887</v>
      </c>
      <c r="C418" s="417">
        <v>716.05</v>
      </c>
      <c r="D418" s="418">
        <v>708.48333333333323</v>
      </c>
      <c r="E418" s="418">
        <v>689.56666666666649</v>
      </c>
      <c r="F418" s="418">
        <v>663.08333333333326</v>
      </c>
      <c r="G418" s="418">
        <v>644.16666666666652</v>
      </c>
      <c r="H418" s="418">
        <v>734.96666666666647</v>
      </c>
      <c r="I418" s="418">
        <v>753.88333333333321</v>
      </c>
      <c r="J418" s="418">
        <v>780.36666666666645</v>
      </c>
      <c r="K418" s="417">
        <v>727.4</v>
      </c>
      <c r="L418" s="417">
        <v>682</v>
      </c>
      <c r="M418" s="417">
        <v>2.50224</v>
      </c>
    </row>
    <row r="419" spans="1:13">
      <c r="A419" s="245">
        <v>409</v>
      </c>
      <c r="B419" s="419" t="s">
        <v>743</v>
      </c>
      <c r="C419" s="417">
        <v>79.45</v>
      </c>
      <c r="D419" s="418">
        <v>80.016666666666666</v>
      </c>
      <c r="E419" s="418">
        <v>78.233333333333334</v>
      </c>
      <c r="F419" s="418">
        <v>77.016666666666666</v>
      </c>
      <c r="G419" s="418">
        <v>75.233333333333334</v>
      </c>
      <c r="H419" s="418">
        <v>81.233333333333334</v>
      </c>
      <c r="I419" s="418">
        <v>83.016666666666666</v>
      </c>
      <c r="J419" s="418">
        <v>84.233333333333334</v>
      </c>
      <c r="K419" s="417">
        <v>81.8</v>
      </c>
      <c r="L419" s="417">
        <v>78.8</v>
      </c>
      <c r="M419" s="417">
        <v>61.11121</v>
      </c>
    </row>
    <row r="420" spans="1:13">
      <c r="A420" s="245">
        <v>410</v>
      </c>
      <c r="B420" s="419" t="s">
        <v>472</v>
      </c>
      <c r="C420" s="417">
        <v>110.6</v>
      </c>
      <c r="D420" s="418">
        <v>111.2</v>
      </c>
      <c r="E420" s="418">
        <v>109.7</v>
      </c>
      <c r="F420" s="418">
        <v>108.8</v>
      </c>
      <c r="G420" s="418">
        <v>107.3</v>
      </c>
      <c r="H420" s="418">
        <v>112.10000000000001</v>
      </c>
      <c r="I420" s="418">
        <v>113.60000000000001</v>
      </c>
      <c r="J420" s="418">
        <v>114.50000000000001</v>
      </c>
      <c r="K420" s="417">
        <v>112.7</v>
      </c>
      <c r="L420" s="417">
        <v>110.3</v>
      </c>
      <c r="M420" s="417">
        <v>3.8003300000000002</v>
      </c>
    </row>
    <row r="421" spans="1:13">
      <c r="A421" s="245">
        <v>411</v>
      </c>
      <c r="B421" s="419" t="s">
        <v>169</v>
      </c>
      <c r="C421" s="417">
        <v>427.45</v>
      </c>
      <c r="D421" s="418">
        <v>427.43333333333339</v>
      </c>
      <c r="E421" s="418">
        <v>424.61666666666679</v>
      </c>
      <c r="F421" s="418">
        <v>421.78333333333342</v>
      </c>
      <c r="G421" s="418">
        <v>418.96666666666681</v>
      </c>
      <c r="H421" s="418">
        <v>430.26666666666677</v>
      </c>
      <c r="I421" s="418">
        <v>433.08333333333337</v>
      </c>
      <c r="J421" s="418">
        <v>435.91666666666674</v>
      </c>
      <c r="K421" s="417">
        <v>430.25</v>
      </c>
      <c r="L421" s="417">
        <v>424.6</v>
      </c>
      <c r="M421" s="417">
        <v>128.86780999999999</v>
      </c>
    </row>
    <row r="422" spans="1:13">
      <c r="A422" s="245">
        <v>412</v>
      </c>
      <c r="B422" s="419" t="s">
        <v>168</v>
      </c>
      <c r="C422" s="417">
        <v>124.85</v>
      </c>
      <c r="D422" s="418">
        <v>125.53333333333335</v>
      </c>
      <c r="E422" s="418">
        <v>123.66666666666669</v>
      </c>
      <c r="F422" s="418">
        <v>122.48333333333333</v>
      </c>
      <c r="G422" s="418">
        <v>120.61666666666667</v>
      </c>
      <c r="H422" s="418">
        <v>126.7166666666667</v>
      </c>
      <c r="I422" s="418">
        <v>128.58333333333334</v>
      </c>
      <c r="J422" s="418">
        <v>129.76666666666671</v>
      </c>
      <c r="K422" s="417">
        <v>127.4</v>
      </c>
      <c r="L422" s="417">
        <v>124.35</v>
      </c>
      <c r="M422" s="417">
        <v>283.10351000000003</v>
      </c>
    </row>
    <row r="423" spans="1:13">
      <c r="A423" s="245">
        <v>413</v>
      </c>
      <c r="B423" s="419" t="s">
        <v>745</v>
      </c>
      <c r="C423" s="417">
        <v>271.3</v>
      </c>
      <c r="D423" s="418">
        <v>272.06666666666666</v>
      </c>
      <c r="E423" s="418">
        <v>269.23333333333335</v>
      </c>
      <c r="F423" s="418">
        <v>267.16666666666669</v>
      </c>
      <c r="G423" s="418">
        <v>264.33333333333337</v>
      </c>
      <c r="H423" s="418">
        <v>274.13333333333333</v>
      </c>
      <c r="I423" s="418">
        <v>276.9666666666667</v>
      </c>
      <c r="J423" s="418">
        <v>279.0333333333333</v>
      </c>
      <c r="K423" s="417">
        <v>274.89999999999998</v>
      </c>
      <c r="L423" s="417">
        <v>270</v>
      </c>
      <c r="M423" s="417">
        <v>7.9494800000000003</v>
      </c>
    </row>
    <row r="424" spans="1:13">
      <c r="A424" s="245">
        <v>414</v>
      </c>
      <c r="B424" s="419" t="s">
        <v>809</v>
      </c>
      <c r="C424" s="417">
        <v>283</v>
      </c>
      <c r="D424" s="418">
        <v>285.96666666666664</v>
      </c>
      <c r="E424" s="418">
        <v>278.0333333333333</v>
      </c>
      <c r="F424" s="418">
        <v>273.06666666666666</v>
      </c>
      <c r="G424" s="418">
        <v>265.13333333333333</v>
      </c>
      <c r="H424" s="418">
        <v>290.93333333333328</v>
      </c>
      <c r="I424" s="418">
        <v>298.86666666666656</v>
      </c>
      <c r="J424" s="418">
        <v>303.83333333333326</v>
      </c>
      <c r="K424" s="417">
        <v>293.89999999999998</v>
      </c>
      <c r="L424" s="417">
        <v>281</v>
      </c>
      <c r="M424" s="417">
        <v>10.41132</v>
      </c>
    </row>
    <row r="425" spans="1:13">
      <c r="A425" s="245">
        <v>415</v>
      </c>
      <c r="B425" s="419" t="s">
        <v>174</v>
      </c>
      <c r="C425" s="417">
        <v>772.1</v>
      </c>
      <c r="D425" s="418">
        <v>775.06666666666661</v>
      </c>
      <c r="E425" s="418">
        <v>766.73333333333323</v>
      </c>
      <c r="F425" s="418">
        <v>761.36666666666667</v>
      </c>
      <c r="G425" s="418">
        <v>753.0333333333333</v>
      </c>
      <c r="H425" s="418">
        <v>780.43333333333317</v>
      </c>
      <c r="I425" s="418">
        <v>788.76666666666665</v>
      </c>
      <c r="J425" s="418">
        <v>794.1333333333331</v>
      </c>
      <c r="K425" s="417">
        <v>783.4</v>
      </c>
      <c r="L425" s="417">
        <v>769.7</v>
      </c>
      <c r="M425" s="417">
        <v>2.8075399999999999</v>
      </c>
    </row>
    <row r="426" spans="1:13">
      <c r="A426" s="245">
        <v>416</v>
      </c>
      <c r="B426" s="419" t="s">
        <v>473</v>
      </c>
      <c r="C426" s="417">
        <v>757.9</v>
      </c>
      <c r="D426" s="418">
        <v>759.75</v>
      </c>
      <c r="E426" s="418">
        <v>751.15</v>
      </c>
      <c r="F426" s="418">
        <v>744.4</v>
      </c>
      <c r="G426" s="418">
        <v>735.8</v>
      </c>
      <c r="H426" s="418">
        <v>766.5</v>
      </c>
      <c r="I426" s="418">
        <v>775.09999999999991</v>
      </c>
      <c r="J426" s="418">
        <v>781.85</v>
      </c>
      <c r="K426" s="417">
        <v>768.35</v>
      </c>
      <c r="L426" s="417">
        <v>753</v>
      </c>
      <c r="M426" s="417">
        <v>2.0813299999999999</v>
      </c>
    </row>
    <row r="427" spans="1:13">
      <c r="A427" s="245">
        <v>417</v>
      </c>
      <c r="B427" s="419" t="s">
        <v>771</v>
      </c>
      <c r="C427" s="417">
        <v>420.45</v>
      </c>
      <c r="D427" s="418">
        <v>422.76666666666665</v>
      </c>
      <c r="E427" s="418">
        <v>416.13333333333333</v>
      </c>
      <c r="F427" s="418">
        <v>411.81666666666666</v>
      </c>
      <c r="G427" s="418">
        <v>405.18333333333334</v>
      </c>
      <c r="H427" s="418">
        <v>427.08333333333331</v>
      </c>
      <c r="I427" s="418">
        <v>433.71666666666664</v>
      </c>
      <c r="J427" s="418">
        <v>438.0333333333333</v>
      </c>
      <c r="K427" s="417">
        <v>429.4</v>
      </c>
      <c r="L427" s="417">
        <v>418.45</v>
      </c>
      <c r="M427" s="417">
        <v>3.8076400000000001</v>
      </c>
    </row>
    <row r="428" spans="1:13">
      <c r="A428" s="245">
        <v>418</v>
      </c>
      <c r="B428" s="419" t="s">
        <v>474</v>
      </c>
      <c r="C428" s="417">
        <v>245</v>
      </c>
      <c r="D428" s="418">
        <v>246.26666666666665</v>
      </c>
      <c r="E428" s="418">
        <v>241.33333333333331</v>
      </c>
      <c r="F428" s="418">
        <v>237.66666666666666</v>
      </c>
      <c r="G428" s="418">
        <v>232.73333333333332</v>
      </c>
      <c r="H428" s="418">
        <v>249.93333333333331</v>
      </c>
      <c r="I428" s="418">
        <v>254.86666666666665</v>
      </c>
      <c r="J428" s="418">
        <v>258.5333333333333</v>
      </c>
      <c r="K428" s="417">
        <v>251.2</v>
      </c>
      <c r="L428" s="417">
        <v>242.6</v>
      </c>
      <c r="M428" s="417">
        <v>6.2809600000000003</v>
      </c>
    </row>
    <row r="429" spans="1:13">
      <c r="A429" s="245">
        <v>419</v>
      </c>
      <c r="B429" s="419" t="s">
        <v>175</v>
      </c>
      <c r="C429" s="417">
        <v>668.55</v>
      </c>
      <c r="D429" s="418">
        <v>669.26666666666677</v>
      </c>
      <c r="E429" s="418">
        <v>665.68333333333351</v>
      </c>
      <c r="F429" s="418">
        <v>662.81666666666672</v>
      </c>
      <c r="G429" s="418">
        <v>659.23333333333346</v>
      </c>
      <c r="H429" s="418">
        <v>672.13333333333355</v>
      </c>
      <c r="I429" s="418">
        <v>675.71666666666681</v>
      </c>
      <c r="J429" s="418">
        <v>678.5833333333336</v>
      </c>
      <c r="K429" s="417">
        <v>672.85</v>
      </c>
      <c r="L429" s="417">
        <v>666.4</v>
      </c>
      <c r="M429" s="417">
        <v>15.55035</v>
      </c>
    </row>
    <row r="430" spans="1:13">
      <c r="A430" s="245">
        <v>420</v>
      </c>
      <c r="B430" s="419" t="s">
        <v>176</v>
      </c>
      <c r="C430" s="417">
        <v>523.95000000000005</v>
      </c>
      <c r="D430" s="418">
        <v>526.25000000000011</v>
      </c>
      <c r="E430" s="418">
        <v>519.9000000000002</v>
      </c>
      <c r="F430" s="418">
        <v>515.85000000000014</v>
      </c>
      <c r="G430" s="418">
        <v>509.50000000000023</v>
      </c>
      <c r="H430" s="418">
        <v>530.30000000000018</v>
      </c>
      <c r="I430" s="418">
        <v>536.65000000000009</v>
      </c>
      <c r="J430" s="418">
        <v>540.70000000000016</v>
      </c>
      <c r="K430" s="417">
        <v>532.6</v>
      </c>
      <c r="L430" s="417">
        <v>522.20000000000005</v>
      </c>
      <c r="M430" s="417">
        <v>11.91755</v>
      </c>
    </row>
    <row r="431" spans="1:13">
      <c r="A431" s="245">
        <v>421</v>
      </c>
      <c r="B431" s="419" t="s">
        <v>888</v>
      </c>
      <c r="C431" s="417">
        <v>3479.5</v>
      </c>
      <c r="D431" s="418">
        <v>3465.65</v>
      </c>
      <c r="E431" s="418">
        <v>3436.3</v>
      </c>
      <c r="F431" s="418">
        <v>3393.1</v>
      </c>
      <c r="G431" s="418">
        <v>3363.75</v>
      </c>
      <c r="H431" s="418">
        <v>3508.8500000000004</v>
      </c>
      <c r="I431" s="418">
        <v>3538.2</v>
      </c>
      <c r="J431" s="418">
        <v>3581.4000000000005</v>
      </c>
      <c r="K431" s="417">
        <v>3495</v>
      </c>
      <c r="L431" s="417">
        <v>3422.45</v>
      </c>
      <c r="M431" s="417">
        <v>3.1960000000000002E-2</v>
      </c>
    </row>
    <row r="432" spans="1:13">
      <c r="A432" s="245">
        <v>422</v>
      </c>
      <c r="B432" s="419" t="s">
        <v>475</v>
      </c>
      <c r="C432" s="417">
        <v>2664.75</v>
      </c>
      <c r="D432" s="418">
        <v>2663.6666666666665</v>
      </c>
      <c r="E432" s="418">
        <v>2652.333333333333</v>
      </c>
      <c r="F432" s="418">
        <v>2639.9166666666665</v>
      </c>
      <c r="G432" s="418">
        <v>2628.583333333333</v>
      </c>
      <c r="H432" s="418">
        <v>2676.083333333333</v>
      </c>
      <c r="I432" s="418">
        <v>2687.4166666666661</v>
      </c>
      <c r="J432" s="418">
        <v>2699.833333333333</v>
      </c>
      <c r="K432" s="417">
        <v>2675</v>
      </c>
      <c r="L432" s="417">
        <v>2651.25</v>
      </c>
      <c r="M432" s="417">
        <v>0.10129000000000001</v>
      </c>
    </row>
    <row r="433" spans="1:13">
      <c r="A433" s="245">
        <v>423</v>
      </c>
      <c r="B433" s="419" t="s">
        <v>476</v>
      </c>
      <c r="C433" s="417">
        <v>789.5</v>
      </c>
      <c r="D433" s="418">
        <v>791.41666666666663</v>
      </c>
      <c r="E433" s="418">
        <v>784.33333333333326</v>
      </c>
      <c r="F433" s="418">
        <v>779.16666666666663</v>
      </c>
      <c r="G433" s="418">
        <v>772.08333333333326</v>
      </c>
      <c r="H433" s="418">
        <v>796.58333333333326</v>
      </c>
      <c r="I433" s="418">
        <v>803.66666666666652</v>
      </c>
      <c r="J433" s="418">
        <v>808.83333333333326</v>
      </c>
      <c r="K433" s="417">
        <v>798.5</v>
      </c>
      <c r="L433" s="417">
        <v>786.25</v>
      </c>
      <c r="M433" s="417">
        <v>0.31857999999999997</v>
      </c>
    </row>
    <row r="434" spans="1:13">
      <c r="A434" s="245">
        <v>424</v>
      </c>
      <c r="B434" s="419" t="s">
        <v>477</v>
      </c>
      <c r="C434" s="417">
        <v>349.4</v>
      </c>
      <c r="D434" s="418">
        <v>344.7833333333333</v>
      </c>
      <c r="E434" s="418">
        <v>335.06666666666661</v>
      </c>
      <c r="F434" s="418">
        <v>320.73333333333329</v>
      </c>
      <c r="G434" s="418">
        <v>311.01666666666659</v>
      </c>
      <c r="H434" s="418">
        <v>359.11666666666662</v>
      </c>
      <c r="I434" s="418">
        <v>368.83333333333331</v>
      </c>
      <c r="J434" s="418">
        <v>383.16666666666663</v>
      </c>
      <c r="K434" s="417">
        <v>354.5</v>
      </c>
      <c r="L434" s="417">
        <v>330.45</v>
      </c>
      <c r="M434" s="417">
        <v>26.963509999999999</v>
      </c>
    </row>
    <row r="435" spans="1:13">
      <c r="A435" s="245">
        <v>425</v>
      </c>
      <c r="B435" s="419" t="s">
        <v>478</v>
      </c>
      <c r="C435" s="417">
        <v>298.25</v>
      </c>
      <c r="D435" s="418">
        <v>294.78333333333336</v>
      </c>
      <c r="E435" s="418">
        <v>289.7166666666667</v>
      </c>
      <c r="F435" s="418">
        <v>281.18333333333334</v>
      </c>
      <c r="G435" s="418">
        <v>276.11666666666667</v>
      </c>
      <c r="H435" s="418">
        <v>303.31666666666672</v>
      </c>
      <c r="I435" s="418">
        <v>308.38333333333344</v>
      </c>
      <c r="J435" s="418">
        <v>316.91666666666674</v>
      </c>
      <c r="K435" s="417">
        <v>299.85000000000002</v>
      </c>
      <c r="L435" s="417">
        <v>286.25</v>
      </c>
      <c r="M435" s="417">
        <v>7.2454799999999997</v>
      </c>
    </row>
    <row r="436" spans="1:13">
      <c r="A436" s="245">
        <v>426</v>
      </c>
      <c r="B436" s="419" t="s">
        <v>479</v>
      </c>
      <c r="C436" s="417">
        <v>2131.8000000000002</v>
      </c>
      <c r="D436" s="418">
        <v>2154.2666666666669</v>
      </c>
      <c r="E436" s="418">
        <v>2098.5333333333338</v>
      </c>
      <c r="F436" s="418">
        <v>2065.2666666666669</v>
      </c>
      <c r="G436" s="418">
        <v>2009.5333333333338</v>
      </c>
      <c r="H436" s="418">
        <v>2187.5333333333338</v>
      </c>
      <c r="I436" s="418">
        <v>2243.2666666666664</v>
      </c>
      <c r="J436" s="418">
        <v>2276.5333333333338</v>
      </c>
      <c r="K436" s="417">
        <v>2210</v>
      </c>
      <c r="L436" s="417">
        <v>2121</v>
      </c>
      <c r="M436" s="417">
        <v>0.69765999999999995</v>
      </c>
    </row>
    <row r="437" spans="1:13">
      <c r="A437" s="245">
        <v>427</v>
      </c>
      <c r="B437" s="419" t="s">
        <v>744</v>
      </c>
      <c r="C437" s="417">
        <v>723.3</v>
      </c>
      <c r="D437" s="418">
        <v>719.80000000000007</v>
      </c>
      <c r="E437" s="418">
        <v>714.50000000000011</v>
      </c>
      <c r="F437" s="418">
        <v>705.7</v>
      </c>
      <c r="G437" s="418">
        <v>700.40000000000009</v>
      </c>
      <c r="H437" s="418">
        <v>728.60000000000014</v>
      </c>
      <c r="I437" s="418">
        <v>733.90000000000009</v>
      </c>
      <c r="J437" s="418">
        <v>742.70000000000016</v>
      </c>
      <c r="K437" s="417">
        <v>725.1</v>
      </c>
      <c r="L437" s="417">
        <v>711</v>
      </c>
      <c r="M437" s="417">
        <v>1.3425</v>
      </c>
    </row>
    <row r="438" spans="1:13">
      <c r="A438" s="245">
        <v>428</v>
      </c>
      <c r="B438" s="419" t="s">
        <v>791</v>
      </c>
      <c r="C438" s="417">
        <v>471.4</v>
      </c>
      <c r="D438" s="418">
        <v>472.9666666666667</v>
      </c>
      <c r="E438" s="418">
        <v>468.43333333333339</v>
      </c>
      <c r="F438" s="418">
        <v>465.4666666666667</v>
      </c>
      <c r="G438" s="418">
        <v>460.93333333333339</v>
      </c>
      <c r="H438" s="418">
        <v>475.93333333333339</v>
      </c>
      <c r="I438" s="418">
        <v>480.4666666666667</v>
      </c>
      <c r="J438" s="418">
        <v>483.43333333333339</v>
      </c>
      <c r="K438" s="417">
        <v>477.5</v>
      </c>
      <c r="L438" s="417">
        <v>470</v>
      </c>
      <c r="M438" s="417">
        <v>4.6828700000000003</v>
      </c>
    </row>
    <row r="439" spans="1:13">
      <c r="A439" s="245">
        <v>429</v>
      </c>
      <c r="B439" s="419" t="s">
        <v>480</v>
      </c>
      <c r="C439" s="417">
        <v>8.3000000000000007</v>
      </c>
      <c r="D439" s="418">
        <v>8.3833333333333346</v>
      </c>
      <c r="E439" s="418">
        <v>8.1166666666666689</v>
      </c>
      <c r="F439" s="418">
        <v>7.9333333333333336</v>
      </c>
      <c r="G439" s="418">
        <v>7.6666666666666679</v>
      </c>
      <c r="H439" s="418">
        <v>8.56666666666667</v>
      </c>
      <c r="I439" s="418">
        <v>8.8333333333333357</v>
      </c>
      <c r="J439" s="418">
        <v>9.016666666666671</v>
      </c>
      <c r="K439" s="417">
        <v>8.65</v>
      </c>
      <c r="L439" s="417">
        <v>8.1999999999999993</v>
      </c>
      <c r="M439" s="417">
        <v>404.46325999999999</v>
      </c>
    </row>
    <row r="440" spans="1:13">
      <c r="A440" s="245">
        <v>430</v>
      </c>
      <c r="B440" s="419" t="s">
        <v>481</v>
      </c>
      <c r="C440" s="417">
        <v>140.05000000000001</v>
      </c>
      <c r="D440" s="418">
        <v>140.11666666666667</v>
      </c>
      <c r="E440" s="418">
        <v>138.48333333333335</v>
      </c>
      <c r="F440" s="418">
        <v>136.91666666666669</v>
      </c>
      <c r="G440" s="418">
        <v>135.28333333333336</v>
      </c>
      <c r="H440" s="418">
        <v>141.68333333333334</v>
      </c>
      <c r="I440" s="418">
        <v>143.31666666666666</v>
      </c>
      <c r="J440" s="418">
        <v>144.88333333333333</v>
      </c>
      <c r="K440" s="417">
        <v>141.75</v>
      </c>
      <c r="L440" s="417">
        <v>138.55000000000001</v>
      </c>
      <c r="M440" s="417">
        <v>1.1892199999999999</v>
      </c>
    </row>
    <row r="441" spans="1:13">
      <c r="A441" s="245">
        <v>431</v>
      </c>
      <c r="B441" s="419" t="s">
        <v>482</v>
      </c>
      <c r="C441" s="417">
        <v>1060.2</v>
      </c>
      <c r="D441" s="418">
        <v>1070.3999999999999</v>
      </c>
      <c r="E441" s="418">
        <v>1045.7999999999997</v>
      </c>
      <c r="F441" s="418">
        <v>1031.3999999999999</v>
      </c>
      <c r="G441" s="418">
        <v>1006.7999999999997</v>
      </c>
      <c r="H441" s="418">
        <v>1084.7999999999997</v>
      </c>
      <c r="I441" s="418">
        <v>1109.3999999999996</v>
      </c>
      <c r="J441" s="418">
        <v>1123.7999999999997</v>
      </c>
      <c r="K441" s="417">
        <v>1095</v>
      </c>
      <c r="L441" s="417">
        <v>1056</v>
      </c>
      <c r="M441" s="417">
        <v>1.55132</v>
      </c>
    </row>
    <row r="442" spans="1:13">
      <c r="A442" s="245">
        <v>432</v>
      </c>
      <c r="B442" s="419" t="s">
        <v>275</v>
      </c>
      <c r="C442" s="417">
        <v>580.54999999999995</v>
      </c>
      <c r="D442" s="418">
        <v>583.43333333333328</v>
      </c>
      <c r="E442" s="418">
        <v>576.16666666666652</v>
      </c>
      <c r="F442" s="418">
        <v>571.78333333333319</v>
      </c>
      <c r="G442" s="418">
        <v>564.51666666666642</v>
      </c>
      <c r="H442" s="418">
        <v>587.81666666666661</v>
      </c>
      <c r="I442" s="418">
        <v>595.08333333333326</v>
      </c>
      <c r="J442" s="418">
        <v>599.4666666666667</v>
      </c>
      <c r="K442" s="417">
        <v>590.70000000000005</v>
      </c>
      <c r="L442" s="417">
        <v>579.04999999999995</v>
      </c>
      <c r="M442" s="417">
        <v>7.2801299999999998</v>
      </c>
    </row>
    <row r="443" spans="1:13">
      <c r="A443" s="245">
        <v>433</v>
      </c>
      <c r="B443" s="419" t="s">
        <v>483</v>
      </c>
      <c r="C443" s="417">
        <v>1462.05</v>
      </c>
      <c r="D443" s="418">
        <v>1463.3666666666668</v>
      </c>
      <c r="E443" s="418">
        <v>1436.7333333333336</v>
      </c>
      <c r="F443" s="418">
        <v>1411.4166666666667</v>
      </c>
      <c r="G443" s="418">
        <v>1384.7833333333335</v>
      </c>
      <c r="H443" s="418">
        <v>1488.6833333333336</v>
      </c>
      <c r="I443" s="418">
        <v>1515.3166666666668</v>
      </c>
      <c r="J443" s="418">
        <v>1540.6333333333337</v>
      </c>
      <c r="K443" s="417">
        <v>1490</v>
      </c>
      <c r="L443" s="417">
        <v>1438.05</v>
      </c>
      <c r="M443" s="417">
        <v>0.37989000000000001</v>
      </c>
    </row>
    <row r="444" spans="1:13">
      <c r="A444" s="245">
        <v>434</v>
      </c>
      <c r="B444" s="419" t="s">
        <v>484</v>
      </c>
      <c r="C444" s="417">
        <v>601.4</v>
      </c>
      <c r="D444" s="418">
        <v>604.19999999999993</v>
      </c>
      <c r="E444" s="418">
        <v>587.94999999999982</v>
      </c>
      <c r="F444" s="418">
        <v>574.49999999999989</v>
      </c>
      <c r="G444" s="418">
        <v>558.24999999999977</v>
      </c>
      <c r="H444" s="418">
        <v>617.64999999999986</v>
      </c>
      <c r="I444" s="418">
        <v>633.90000000000009</v>
      </c>
      <c r="J444" s="418">
        <v>647.34999999999991</v>
      </c>
      <c r="K444" s="417">
        <v>620.45000000000005</v>
      </c>
      <c r="L444" s="417">
        <v>590.75</v>
      </c>
      <c r="M444" s="417">
        <v>1.78688</v>
      </c>
    </row>
    <row r="445" spans="1:13">
      <c r="A445" s="245">
        <v>435</v>
      </c>
      <c r="B445" s="419" t="s">
        <v>485</v>
      </c>
      <c r="C445" s="417">
        <v>9343.9500000000007</v>
      </c>
      <c r="D445" s="418">
        <v>9252.8000000000011</v>
      </c>
      <c r="E445" s="418">
        <v>9091.1500000000015</v>
      </c>
      <c r="F445" s="418">
        <v>8838.35</v>
      </c>
      <c r="G445" s="418">
        <v>8676.7000000000007</v>
      </c>
      <c r="H445" s="418">
        <v>9505.6000000000022</v>
      </c>
      <c r="I445" s="418">
        <v>9667.25</v>
      </c>
      <c r="J445" s="418">
        <v>9920.0500000000029</v>
      </c>
      <c r="K445" s="417">
        <v>9414.4500000000007</v>
      </c>
      <c r="L445" s="417">
        <v>9000</v>
      </c>
      <c r="M445" s="417">
        <v>6.0409999999999998E-2</v>
      </c>
    </row>
    <row r="446" spans="1:13">
      <c r="A446" s="245">
        <v>436</v>
      </c>
      <c r="B446" s="419" t="s">
        <v>486</v>
      </c>
      <c r="C446" s="417">
        <v>41.55</v>
      </c>
      <c r="D446" s="418">
        <v>41.833333333333336</v>
      </c>
      <c r="E446" s="418">
        <v>40.966666666666669</v>
      </c>
      <c r="F446" s="418">
        <v>40.383333333333333</v>
      </c>
      <c r="G446" s="418">
        <v>39.516666666666666</v>
      </c>
      <c r="H446" s="418">
        <v>42.416666666666671</v>
      </c>
      <c r="I446" s="418">
        <v>43.283333333333331</v>
      </c>
      <c r="J446" s="418">
        <v>43.866666666666674</v>
      </c>
      <c r="K446" s="417">
        <v>42.7</v>
      </c>
      <c r="L446" s="417">
        <v>41.25</v>
      </c>
      <c r="M446" s="417">
        <v>64.457340000000002</v>
      </c>
    </row>
    <row r="447" spans="1:13">
      <c r="A447" s="245">
        <v>437</v>
      </c>
      <c r="B447" s="419" t="s">
        <v>188</v>
      </c>
      <c r="C447" s="417">
        <v>600.65</v>
      </c>
      <c r="D447" s="418">
        <v>602.41666666666663</v>
      </c>
      <c r="E447" s="418">
        <v>596.93333333333328</v>
      </c>
      <c r="F447" s="418">
        <v>593.2166666666667</v>
      </c>
      <c r="G447" s="418">
        <v>587.73333333333335</v>
      </c>
      <c r="H447" s="418">
        <v>606.13333333333321</v>
      </c>
      <c r="I447" s="418">
        <v>611.61666666666656</v>
      </c>
      <c r="J447" s="418">
        <v>615.33333333333314</v>
      </c>
      <c r="K447" s="417">
        <v>607.9</v>
      </c>
      <c r="L447" s="417">
        <v>598.70000000000005</v>
      </c>
      <c r="M447" s="417">
        <v>13.474930000000001</v>
      </c>
    </row>
    <row r="448" spans="1:13">
      <c r="A448" s="245">
        <v>438</v>
      </c>
      <c r="B448" s="419" t="s">
        <v>889</v>
      </c>
      <c r="C448" s="417">
        <v>886.45</v>
      </c>
      <c r="D448" s="418">
        <v>886.45000000000016</v>
      </c>
      <c r="E448" s="418">
        <v>886.45000000000027</v>
      </c>
      <c r="F448" s="418">
        <v>886.45000000000016</v>
      </c>
      <c r="G448" s="418">
        <v>886.45000000000027</v>
      </c>
      <c r="H448" s="418">
        <v>886.45000000000027</v>
      </c>
      <c r="I448" s="418">
        <v>886.45</v>
      </c>
      <c r="J448" s="418">
        <v>886.45000000000027</v>
      </c>
      <c r="K448" s="417">
        <v>886.45</v>
      </c>
      <c r="L448" s="417">
        <v>886.45</v>
      </c>
      <c r="M448" s="417">
        <v>0.62856999999999996</v>
      </c>
    </row>
    <row r="449" spans="1:13">
      <c r="A449" s="245">
        <v>439</v>
      </c>
      <c r="B449" s="419" t="s">
        <v>746</v>
      </c>
      <c r="C449" s="417">
        <v>19426.45</v>
      </c>
      <c r="D449" s="418">
        <v>19559.816666666666</v>
      </c>
      <c r="E449" s="418">
        <v>18921.633333333331</v>
      </c>
      <c r="F449" s="418">
        <v>18416.816666666666</v>
      </c>
      <c r="G449" s="418">
        <v>17778.633333333331</v>
      </c>
      <c r="H449" s="418">
        <v>20064.633333333331</v>
      </c>
      <c r="I449" s="418">
        <v>20702.816666666666</v>
      </c>
      <c r="J449" s="418">
        <v>21207.633333333331</v>
      </c>
      <c r="K449" s="417">
        <v>20198</v>
      </c>
      <c r="L449" s="417">
        <v>19055</v>
      </c>
      <c r="M449" s="417">
        <v>0.14585000000000001</v>
      </c>
    </row>
    <row r="450" spans="1:13">
      <c r="A450" s="245">
        <v>440</v>
      </c>
      <c r="B450" s="419" t="s">
        <v>177</v>
      </c>
      <c r="C450" s="417">
        <v>778.9</v>
      </c>
      <c r="D450" s="418">
        <v>778.9</v>
      </c>
      <c r="E450" s="418">
        <v>766.5</v>
      </c>
      <c r="F450" s="418">
        <v>754.1</v>
      </c>
      <c r="G450" s="418">
        <v>741.7</v>
      </c>
      <c r="H450" s="418">
        <v>791.3</v>
      </c>
      <c r="I450" s="418">
        <v>803.69999999999982</v>
      </c>
      <c r="J450" s="418">
        <v>816.09999999999991</v>
      </c>
      <c r="K450" s="417">
        <v>791.3</v>
      </c>
      <c r="L450" s="417">
        <v>766.5</v>
      </c>
      <c r="M450" s="417">
        <v>45.925840000000001</v>
      </c>
    </row>
    <row r="451" spans="1:13">
      <c r="A451" s="245">
        <v>441</v>
      </c>
      <c r="B451" s="419" t="s">
        <v>747</v>
      </c>
      <c r="C451" s="417">
        <v>186.6</v>
      </c>
      <c r="D451" s="418">
        <v>188.1</v>
      </c>
      <c r="E451" s="418">
        <v>184.35</v>
      </c>
      <c r="F451" s="418">
        <v>182.1</v>
      </c>
      <c r="G451" s="418">
        <v>178.35</v>
      </c>
      <c r="H451" s="418">
        <v>190.35</v>
      </c>
      <c r="I451" s="418">
        <v>194.1</v>
      </c>
      <c r="J451" s="418">
        <v>196.35</v>
      </c>
      <c r="K451" s="417">
        <v>191.85</v>
      </c>
      <c r="L451" s="417">
        <v>185.85</v>
      </c>
      <c r="M451" s="417">
        <v>14.53424</v>
      </c>
    </row>
    <row r="452" spans="1:13">
      <c r="A452" s="245">
        <v>442</v>
      </c>
      <c r="B452" s="419" t="s">
        <v>748</v>
      </c>
      <c r="C452" s="417">
        <v>1353.2</v>
      </c>
      <c r="D452" s="418">
        <v>1350.4333333333332</v>
      </c>
      <c r="E452" s="418">
        <v>1337.8666666666663</v>
      </c>
      <c r="F452" s="418">
        <v>1322.5333333333331</v>
      </c>
      <c r="G452" s="418">
        <v>1309.9666666666662</v>
      </c>
      <c r="H452" s="418">
        <v>1365.7666666666664</v>
      </c>
      <c r="I452" s="418">
        <v>1378.3333333333335</v>
      </c>
      <c r="J452" s="418">
        <v>1393.6666666666665</v>
      </c>
      <c r="K452" s="417">
        <v>1363</v>
      </c>
      <c r="L452" s="417">
        <v>1335.1</v>
      </c>
      <c r="M452" s="417">
        <v>2.6924700000000001</v>
      </c>
    </row>
    <row r="453" spans="1:13">
      <c r="A453" s="245">
        <v>443</v>
      </c>
      <c r="B453" s="419" t="s">
        <v>183</v>
      </c>
      <c r="C453" s="417">
        <v>3193.1</v>
      </c>
      <c r="D453" s="418">
        <v>3205.8166666666671</v>
      </c>
      <c r="E453" s="418">
        <v>3175.6333333333341</v>
      </c>
      <c r="F453" s="418">
        <v>3158.166666666667</v>
      </c>
      <c r="G453" s="418">
        <v>3127.983333333334</v>
      </c>
      <c r="H453" s="418">
        <v>3223.2833333333342</v>
      </c>
      <c r="I453" s="418">
        <v>3253.4666666666676</v>
      </c>
      <c r="J453" s="418">
        <v>3270.9333333333343</v>
      </c>
      <c r="K453" s="417">
        <v>3236</v>
      </c>
      <c r="L453" s="417">
        <v>3188.35</v>
      </c>
      <c r="M453" s="417">
        <v>18.922260000000001</v>
      </c>
    </row>
    <row r="454" spans="1:13">
      <c r="A454" s="245">
        <v>444</v>
      </c>
      <c r="B454" s="419" t="s">
        <v>782</v>
      </c>
      <c r="C454" s="417">
        <v>775.9</v>
      </c>
      <c r="D454" s="418">
        <v>777.2833333333333</v>
      </c>
      <c r="E454" s="418">
        <v>767.71666666666658</v>
      </c>
      <c r="F454" s="418">
        <v>759.5333333333333</v>
      </c>
      <c r="G454" s="418">
        <v>749.96666666666658</v>
      </c>
      <c r="H454" s="418">
        <v>785.46666666666658</v>
      </c>
      <c r="I454" s="418">
        <v>795.03333333333319</v>
      </c>
      <c r="J454" s="418">
        <v>803.21666666666658</v>
      </c>
      <c r="K454" s="417">
        <v>786.85</v>
      </c>
      <c r="L454" s="417">
        <v>769.1</v>
      </c>
      <c r="M454" s="417">
        <v>29.926850000000002</v>
      </c>
    </row>
    <row r="455" spans="1:13">
      <c r="A455" s="245">
        <v>445</v>
      </c>
      <c r="B455" s="419" t="s">
        <v>178</v>
      </c>
      <c r="C455" s="417">
        <v>4337.45</v>
      </c>
      <c r="D455" s="418">
        <v>4338.4000000000005</v>
      </c>
      <c r="E455" s="418">
        <v>4309.0500000000011</v>
      </c>
      <c r="F455" s="418">
        <v>4280.6500000000005</v>
      </c>
      <c r="G455" s="418">
        <v>4251.3000000000011</v>
      </c>
      <c r="H455" s="418">
        <v>4366.8000000000011</v>
      </c>
      <c r="I455" s="418">
        <v>4396.1500000000015</v>
      </c>
      <c r="J455" s="418">
        <v>4424.5500000000011</v>
      </c>
      <c r="K455" s="417">
        <v>4367.75</v>
      </c>
      <c r="L455" s="417">
        <v>4310</v>
      </c>
      <c r="M455" s="417">
        <v>1.36439</v>
      </c>
    </row>
    <row r="456" spans="1:13">
      <c r="A456" s="245">
        <v>446</v>
      </c>
      <c r="B456" s="419" t="s">
        <v>487</v>
      </c>
      <c r="C456" s="417">
        <v>1144.55</v>
      </c>
      <c r="D456" s="418">
        <v>1147.2833333333333</v>
      </c>
      <c r="E456" s="418">
        <v>1139.4166666666665</v>
      </c>
      <c r="F456" s="418">
        <v>1134.2833333333333</v>
      </c>
      <c r="G456" s="418">
        <v>1126.4166666666665</v>
      </c>
      <c r="H456" s="418">
        <v>1152.4166666666665</v>
      </c>
      <c r="I456" s="418">
        <v>1160.2833333333333</v>
      </c>
      <c r="J456" s="418">
        <v>1165.4166666666665</v>
      </c>
      <c r="K456" s="417">
        <v>1155.1500000000001</v>
      </c>
      <c r="L456" s="417">
        <v>1142.1500000000001</v>
      </c>
      <c r="M456" s="417">
        <v>0.31668000000000002</v>
      </c>
    </row>
    <row r="457" spans="1:13">
      <c r="A457" s="245">
        <v>447</v>
      </c>
      <c r="B457" s="419" t="s">
        <v>180</v>
      </c>
      <c r="C457" s="417">
        <v>141.4</v>
      </c>
      <c r="D457" s="418">
        <v>142.4</v>
      </c>
      <c r="E457" s="418">
        <v>140.05000000000001</v>
      </c>
      <c r="F457" s="418">
        <v>138.70000000000002</v>
      </c>
      <c r="G457" s="418">
        <v>136.35000000000002</v>
      </c>
      <c r="H457" s="418">
        <v>143.75</v>
      </c>
      <c r="I457" s="418">
        <v>146.09999999999997</v>
      </c>
      <c r="J457" s="418">
        <v>147.44999999999999</v>
      </c>
      <c r="K457" s="417">
        <v>144.75</v>
      </c>
      <c r="L457" s="417">
        <v>141.05000000000001</v>
      </c>
      <c r="M457" s="417">
        <v>11.92553</v>
      </c>
    </row>
    <row r="458" spans="1:13">
      <c r="A458" s="245">
        <v>448</v>
      </c>
      <c r="B458" s="419" t="s">
        <v>179</v>
      </c>
      <c r="C458" s="417">
        <v>307.45</v>
      </c>
      <c r="D458" s="418">
        <v>308.51666666666671</v>
      </c>
      <c r="E458" s="418">
        <v>305.03333333333342</v>
      </c>
      <c r="F458" s="418">
        <v>302.61666666666673</v>
      </c>
      <c r="G458" s="418">
        <v>299.13333333333344</v>
      </c>
      <c r="H458" s="418">
        <v>310.93333333333339</v>
      </c>
      <c r="I458" s="418">
        <v>314.41666666666663</v>
      </c>
      <c r="J458" s="418">
        <v>316.83333333333337</v>
      </c>
      <c r="K458" s="417">
        <v>312</v>
      </c>
      <c r="L458" s="417">
        <v>306.10000000000002</v>
      </c>
      <c r="M458" s="417">
        <v>322.82319000000001</v>
      </c>
    </row>
    <row r="459" spans="1:13">
      <c r="A459" s="245">
        <v>449</v>
      </c>
      <c r="B459" s="419" t="s">
        <v>181</v>
      </c>
      <c r="C459" s="417">
        <v>123.8</v>
      </c>
      <c r="D459" s="418">
        <v>124.51666666666667</v>
      </c>
      <c r="E459" s="418">
        <v>122.73333333333333</v>
      </c>
      <c r="F459" s="418">
        <v>121.66666666666667</v>
      </c>
      <c r="G459" s="418">
        <v>119.88333333333334</v>
      </c>
      <c r="H459" s="418">
        <v>125.58333333333333</v>
      </c>
      <c r="I459" s="418">
        <v>127.36666666666666</v>
      </c>
      <c r="J459" s="418">
        <v>128.43333333333334</v>
      </c>
      <c r="K459" s="417">
        <v>126.3</v>
      </c>
      <c r="L459" s="417">
        <v>123.45</v>
      </c>
      <c r="M459" s="417">
        <v>267.31429000000003</v>
      </c>
    </row>
    <row r="460" spans="1:13">
      <c r="A460" s="245">
        <v>450</v>
      </c>
      <c r="B460" s="419" t="s">
        <v>182</v>
      </c>
      <c r="C460" s="417">
        <v>1226.95</v>
      </c>
      <c r="D460" s="418">
        <v>1234.5999999999999</v>
      </c>
      <c r="E460" s="418">
        <v>1210.6999999999998</v>
      </c>
      <c r="F460" s="418">
        <v>1194.4499999999998</v>
      </c>
      <c r="G460" s="418">
        <v>1170.5499999999997</v>
      </c>
      <c r="H460" s="418">
        <v>1250.8499999999999</v>
      </c>
      <c r="I460" s="418">
        <v>1274.75</v>
      </c>
      <c r="J460" s="418">
        <v>1291</v>
      </c>
      <c r="K460" s="417">
        <v>1258.5</v>
      </c>
      <c r="L460" s="417">
        <v>1218.3499999999999</v>
      </c>
      <c r="M460" s="417">
        <v>166.47774999999999</v>
      </c>
    </row>
    <row r="461" spans="1:13">
      <c r="A461" s="245">
        <v>451</v>
      </c>
      <c r="B461" s="419" t="s">
        <v>488</v>
      </c>
      <c r="C461" s="417">
        <v>3788.9</v>
      </c>
      <c r="D461" s="418">
        <v>3793.9333333333329</v>
      </c>
      <c r="E461" s="418">
        <v>3740.9666666666658</v>
      </c>
      <c r="F461" s="418">
        <v>3693.0333333333328</v>
      </c>
      <c r="G461" s="418">
        <v>3640.0666666666657</v>
      </c>
      <c r="H461" s="418">
        <v>3841.8666666666659</v>
      </c>
      <c r="I461" s="418">
        <v>3894.833333333333</v>
      </c>
      <c r="J461" s="418">
        <v>3942.766666666666</v>
      </c>
      <c r="K461" s="417">
        <v>3846.9</v>
      </c>
      <c r="L461" s="417">
        <v>3746</v>
      </c>
      <c r="M461" s="417">
        <v>0.22711000000000001</v>
      </c>
    </row>
    <row r="462" spans="1:13">
      <c r="A462" s="245">
        <v>452</v>
      </c>
      <c r="B462" s="419" t="s">
        <v>184</v>
      </c>
      <c r="C462" s="417">
        <v>1056.5999999999999</v>
      </c>
      <c r="D462" s="418">
        <v>1053.8</v>
      </c>
      <c r="E462" s="418">
        <v>1048.8999999999999</v>
      </c>
      <c r="F462" s="418">
        <v>1041.1999999999998</v>
      </c>
      <c r="G462" s="418">
        <v>1036.2999999999997</v>
      </c>
      <c r="H462" s="418">
        <v>1061.5</v>
      </c>
      <c r="I462" s="418">
        <v>1066.4000000000001</v>
      </c>
      <c r="J462" s="418">
        <v>1074.1000000000001</v>
      </c>
      <c r="K462" s="417">
        <v>1058.7</v>
      </c>
      <c r="L462" s="417">
        <v>1046.0999999999999</v>
      </c>
      <c r="M462" s="417">
        <v>32.248199999999997</v>
      </c>
    </row>
    <row r="463" spans="1:13">
      <c r="A463" s="245">
        <v>453</v>
      </c>
      <c r="B463" s="419" t="s">
        <v>276</v>
      </c>
      <c r="C463" s="417">
        <v>166.3</v>
      </c>
      <c r="D463" s="418">
        <v>167.26666666666668</v>
      </c>
      <c r="E463" s="418">
        <v>164.63333333333335</v>
      </c>
      <c r="F463" s="418">
        <v>162.96666666666667</v>
      </c>
      <c r="G463" s="418">
        <v>160.33333333333334</v>
      </c>
      <c r="H463" s="418">
        <v>168.93333333333337</v>
      </c>
      <c r="I463" s="418">
        <v>171.56666666666669</v>
      </c>
      <c r="J463" s="418">
        <v>173.23333333333338</v>
      </c>
      <c r="K463" s="417">
        <v>169.9</v>
      </c>
      <c r="L463" s="417">
        <v>165.6</v>
      </c>
      <c r="M463" s="417">
        <v>3.1770100000000001</v>
      </c>
    </row>
    <row r="464" spans="1:13">
      <c r="A464" s="245">
        <v>454</v>
      </c>
      <c r="B464" s="419" t="s">
        <v>164</v>
      </c>
      <c r="C464" s="417">
        <v>1103.4000000000001</v>
      </c>
      <c r="D464" s="418">
        <v>1103.55</v>
      </c>
      <c r="E464" s="418">
        <v>1088.0999999999999</v>
      </c>
      <c r="F464" s="418">
        <v>1072.8</v>
      </c>
      <c r="G464" s="418">
        <v>1057.3499999999999</v>
      </c>
      <c r="H464" s="418">
        <v>1118.8499999999999</v>
      </c>
      <c r="I464" s="418">
        <v>1134.3000000000002</v>
      </c>
      <c r="J464" s="418">
        <v>1149.5999999999999</v>
      </c>
      <c r="K464" s="417">
        <v>1119</v>
      </c>
      <c r="L464" s="417">
        <v>1088.25</v>
      </c>
      <c r="M464" s="417">
        <v>4.9814299999999996</v>
      </c>
    </row>
    <row r="465" spans="1:13">
      <c r="A465" s="245">
        <v>455</v>
      </c>
      <c r="B465" s="419" t="s">
        <v>489</v>
      </c>
      <c r="C465" s="417">
        <v>1429.65</v>
      </c>
      <c r="D465" s="418">
        <v>1436.8833333333332</v>
      </c>
      <c r="E465" s="418">
        <v>1414.1166666666663</v>
      </c>
      <c r="F465" s="418">
        <v>1398.583333333333</v>
      </c>
      <c r="G465" s="418">
        <v>1375.8166666666662</v>
      </c>
      <c r="H465" s="418">
        <v>1452.4166666666665</v>
      </c>
      <c r="I465" s="418">
        <v>1475.1833333333334</v>
      </c>
      <c r="J465" s="418">
        <v>1490.7166666666667</v>
      </c>
      <c r="K465" s="417">
        <v>1459.65</v>
      </c>
      <c r="L465" s="417">
        <v>1421.35</v>
      </c>
      <c r="M465" s="417">
        <v>3.85934</v>
      </c>
    </row>
    <row r="466" spans="1:13">
      <c r="A466" s="245">
        <v>456</v>
      </c>
      <c r="B466" s="419" t="s">
        <v>490</v>
      </c>
      <c r="C466" s="417">
        <v>1357.25</v>
      </c>
      <c r="D466" s="418">
        <v>1350.55</v>
      </c>
      <c r="E466" s="418">
        <v>1341.1</v>
      </c>
      <c r="F466" s="418">
        <v>1324.95</v>
      </c>
      <c r="G466" s="418">
        <v>1315.5</v>
      </c>
      <c r="H466" s="418">
        <v>1366.6999999999998</v>
      </c>
      <c r="I466" s="418">
        <v>1376.15</v>
      </c>
      <c r="J466" s="418">
        <v>1392.2999999999997</v>
      </c>
      <c r="K466" s="417">
        <v>1360</v>
      </c>
      <c r="L466" s="417">
        <v>1334.4</v>
      </c>
      <c r="M466" s="417">
        <v>5.3122199999999999</v>
      </c>
    </row>
    <row r="467" spans="1:13">
      <c r="A467" s="245">
        <v>457</v>
      </c>
      <c r="B467" s="419" t="s">
        <v>491</v>
      </c>
      <c r="C467" s="417">
        <v>1509.25</v>
      </c>
      <c r="D467" s="418">
        <v>1523.1666666666667</v>
      </c>
      <c r="E467" s="418">
        <v>1478.6333333333334</v>
      </c>
      <c r="F467" s="418">
        <v>1448.0166666666667</v>
      </c>
      <c r="G467" s="418">
        <v>1403.4833333333333</v>
      </c>
      <c r="H467" s="418">
        <v>1553.7833333333335</v>
      </c>
      <c r="I467" s="418">
        <v>1598.3166666666668</v>
      </c>
      <c r="J467" s="418">
        <v>1628.9333333333336</v>
      </c>
      <c r="K467" s="417">
        <v>1567.7</v>
      </c>
      <c r="L467" s="417">
        <v>1492.55</v>
      </c>
      <c r="M467" s="417">
        <v>0.41638999999999998</v>
      </c>
    </row>
    <row r="468" spans="1:13">
      <c r="A468" s="245">
        <v>458</v>
      </c>
      <c r="B468" s="419" t="s">
        <v>185</v>
      </c>
      <c r="C468" s="417">
        <v>1719.85</v>
      </c>
      <c r="D468" s="418">
        <v>1723.6500000000003</v>
      </c>
      <c r="E468" s="418">
        <v>1708.1000000000006</v>
      </c>
      <c r="F468" s="418">
        <v>1696.3500000000004</v>
      </c>
      <c r="G468" s="418">
        <v>1680.8000000000006</v>
      </c>
      <c r="H468" s="418">
        <v>1735.4000000000005</v>
      </c>
      <c r="I468" s="418">
        <v>1750.9500000000003</v>
      </c>
      <c r="J468" s="418">
        <v>1762.7000000000005</v>
      </c>
      <c r="K468" s="417">
        <v>1739.2</v>
      </c>
      <c r="L468" s="417">
        <v>1711.9</v>
      </c>
      <c r="M468" s="417">
        <v>7.9260200000000003</v>
      </c>
    </row>
    <row r="469" spans="1:13">
      <c r="A469" s="245">
        <v>459</v>
      </c>
      <c r="B469" s="419" t="s">
        <v>186</v>
      </c>
      <c r="C469" s="417">
        <v>3012.7</v>
      </c>
      <c r="D469" s="418">
        <v>3011.5333333333333</v>
      </c>
      <c r="E469" s="418">
        <v>2993.1666666666665</v>
      </c>
      <c r="F469" s="418">
        <v>2973.6333333333332</v>
      </c>
      <c r="G469" s="418">
        <v>2955.2666666666664</v>
      </c>
      <c r="H469" s="418">
        <v>3031.0666666666666</v>
      </c>
      <c r="I469" s="418">
        <v>3049.4333333333334</v>
      </c>
      <c r="J469" s="418">
        <v>3068.9666666666667</v>
      </c>
      <c r="K469" s="417">
        <v>3029.9</v>
      </c>
      <c r="L469" s="417">
        <v>2992</v>
      </c>
      <c r="M469" s="417">
        <v>0.85160999999999998</v>
      </c>
    </row>
    <row r="470" spans="1:13">
      <c r="A470" s="245">
        <v>460</v>
      </c>
      <c r="B470" s="419" t="s">
        <v>187</v>
      </c>
      <c r="C470" s="417">
        <v>476.5</v>
      </c>
      <c r="D470" s="418">
        <v>475.23333333333335</v>
      </c>
      <c r="E470" s="418">
        <v>471.51666666666671</v>
      </c>
      <c r="F470" s="418">
        <v>466.53333333333336</v>
      </c>
      <c r="G470" s="418">
        <v>462.81666666666672</v>
      </c>
      <c r="H470" s="418">
        <v>480.2166666666667</v>
      </c>
      <c r="I470" s="418">
        <v>483.93333333333339</v>
      </c>
      <c r="J470" s="418">
        <v>488.91666666666669</v>
      </c>
      <c r="K470" s="417">
        <v>478.95</v>
      </c>
      <c r="L470" s="417">
        <v>470.25</v>
      </c>
      <c r="M470" s="417">
        <v>7.7713599999999996</v>
      </c>
    </row>
    <row r="471" spans="1:13">
      <c r="A471" s="245">
        <v>461</v>
      </c>
      <c r="B471" s="419" t="s">
        <v>492</v>
      </c>
      <c r="C471" s="417">
        <v>899.25</v>
      </c>
      <c r="D471" s="418">
        <v>906.38333333333333</v>
      </c>
      <c r="E471" s="418">
        <v>887.86666666666667</v>
      </c>
      <c r="F471" s="418">
        <v>876.48333333333335</v>
      </c>
      <c r="G471" s="418">
        <v>857.9666666666667</v>
      </c>
      <c r="H471" s="418">
        <v>917.76666666666665</v>
      </c>
      <c r="I471" s="418">
        <v>936.2833333333333</v>
      </c>
      <c r="J471" s="418">
        <v>947.66666666666663</v>
      </c>
      <c r="K471" s="417">
        <v>924.9</v>
      </c>
      <c r="L471" s="417">
        <v>895</v>
      </c>
      <c r="M471" s="417">
        <v>5.7616100000000001</v>
      </c>
    </row>
    <row r="472" spans="1:13">
      <c r="A472" s="245">
        <v>462</v>
      </c>
      <c r="B472" s="419" t="s">
        <v>493</v>
      </c>
      <c r="C472" s="417">
        <v>17.899999999999999</v>
      </c>
      <c r="D472" s="418">
        <v>17.849999999999998</v>
      </c>
      <c r="E472" s="418">
        <v>17.449999999999996</v>
      </c>
      <c r="F472" s="418">
        <v>16.999999999999996</v>
      </c>
      <c r="G472" s="418">
        <v>16.599999999999994</v>
      </c>
      <c r="H472" s="418">
        <v>18.299999999999997</v>
      </c>
      <c r="I472" s="418">
        <v>18.699999999999996</v>
      </c>
      <c r="J472" s="418">
        <v>19.149999999999999</v>
      </c>
      <c r="K472" s="417">
        <v>18.25</v>
      </c>
      <c r="L472" s="417">
        <v>17.399999999999999</v>
      </c>
      <c r="M472" s="417">
        <v>385.85284000000001</v>
      </c>
    </row>
    <row r="473" spans="1:13">
      <c r="A473" s="245">
        <v>463</v>
      </c>
      <c r="B473" s="419" t="s">
        <v>642</v>
      </c>
      <c r="C473" s="417">
        <v>123.15</v>
      </c>
      <c r="D473" s="418">
        <v>123.7</v>
      </c>
      <c r="E473" s="418">
        <v>121.80000000000001</v>
      </c>
      <c r="F473" s="418">
        <v>120.45</v>
      </c>
      <c r="G473" s="418">
        <v>118.55000000000001</v>
      </c>
      <c r="H473" s="418">
        <v>125.05000000000001</v>
      </c>
      <c r="I473" s="418">
        <v>126.95000000000002</v>
      </c>
      <c r="J473" s="418">
        <v>128.30000000000001</v>
      </c>
      <c r="K473" s="417">
        <v>125.6</v>
      </c>
      <c r="L473" s="417">
        <v>122.35</v>
      </c>
      <c r="M473" s="417">
        <v>4.0093500000000004</v>
      </c>
    </row>
    <row r="474" spans="1:13">
      <c r="A474" s="245">
        <v>464</v>
      </c>
      <c r="B474" s="419" t="s">
        <v>494</v>
      </c>
      <c r="C474" s="417">
        <v>1098.1500000000001</v>
      </c>
      <c r="D474" s="418">
        <v>1097.8333333333333</v>
      </c>
      <c r="E474" s="418">
        <v>1090.6666666666665</v>
      </c>
      <c r="F474" s="418">
        <v>1083.1833333333332</v>
      </c>
      <c r="G474" s="418">
        <v>1076.0166666666664</v>
      </c>
      <c r="H474" s="418">
        <v>1105.3166666666666</v>
      </c>
      <c r="I474" s="418">
        <v>1112.4833333333331</v>
      </c>
      <c r="J474" s="418">
        <v>1119.9666666666667</v>
      </c>
      <c r="K474" s="417">
        <v>1105</v>
      </c>
      <c r="L474" s="417">
        <v>1090.3499999999999</v>
      </c>
      <c r="M474" s="417">
        <v>1.3071900000000001</v>
      </c>
    </row>
    <row r="475" spans="1:13">
      <c r="A475" s="245">
        <v>465</v>
      </c>
      <c r="B475" s="419" t="s">
        <v>495</v>
      </c>
      <c r="C475" s="417">
        <v>14.25</v>
      </c>
      <c r="D475" s="418">
        <v>14.316666666666668</v>
      </c>
      <c r="E475" s="418">
        <v>14.133333333333336</v>
      </c>
      <c r="F475" s="418">
        <v>14.016666666666667</v>
      </c>
      <c r="G475" s="418">
        <v>13.833333333333336</v>
      </c>
      <c r="H475" s="418">
        <v>14.433333333333337</v>
      </c>
      <c r="I475" s="418">
        <v>14.616666666666671</v>
      </c>
      <c r="J475" s="418">
        <v>14.733333333333338</v>
      </c>
      <c r="K475" s="417">
        <v>14.5</v>
      </c>
      <c r="L475" s="417">
        <v>14.2</v>
      </c>
      <c r="M475" s="417">
        <v>53.088389999999997</v>
      </c>
    </row>
    <row r="476" spans="1:13">
      <c r="A476" s="245">
        <v>466</v>
      </c>
      <c r="B476" s="419" t="s">
        <v>496</v>
      </c>
      <c r="C476" s="417">
        <v>562.20000000000005</v>
      </c>
      <c r="D476" s="418">
        <v>561.88333333333333</v>
      </c>
      <c r="E476" s="418">
        <v>554.81666666666661</v>
      </c>
      <c r="F476" s="418">
        <v>547.43333333333328</v>
      </c>
      <c r="G476" s="418">
        <v>540.36666666666656</v>
      </c>
      <c r="H476" s="418">
        <v>569.26666666666665</v>
      </c>
      <c r="I476" s="418">
        <v>576.33333333333348</v>
      </c>
      <c r="J476" s="418">
        <v>583.7166666666667</v>
      </c>
      <c r="K476" s="417">
        <v>568.95000000000005</v>
      </c>
      <c r="L476" s="417">
        <v>554.5</v>
      </c>
      <c r="M476" s="417">
        <v>5.3504699999999996</v>
      </c>
    </row>
    <row r="477" spans="1:13">
      <c r="A477" s="245">
        <v>467</v>
      </c>
      <c r="B477" s="419" t="s">
        <v>193</v>
      </c>
      <c r="C477" s="417">
        <v>821.45</v>
      </c>
      <c r="D477" s="418">
        <v>823.03333333333342</v>
      </c>
      <c r="E477" s="418">
        <v>814.36666666666679</v>
      </c>
      <c r="F477" s="418">
        <v>807.28333333333342</v>
      </c>
      <c r="G477" s="418">
        <v>798.61666666666679</v>
      </c>
      <c r="H477" s="418">
        <v>830.11666666666679</v>
      </c>
      <c r="I477" s="418">
        <v>838.78333333333353</v>
      </c>
      <c r="J477" s="418">
        <v>845.86666666666679</v>
      </c>
      <c r="K477" s="417">
        <v>831.7</v>
      </c>
      <c r="L477" s="417">
        <v>815.95</v>
      </c>
      <c r="M477" s="417">
        <v>44.149979999999999</v>
      </c>
    </row>
    <row r="478" spans="1:13">
      <c r="A478" s="245">
        <v>468</v>
      </c>
      <c r="B478" s="419" t="s">
        <v>890</v>
      </c>
      <c r="C478" s="417">
        <v>824.75</v>
      </c>
      <c r="D478" s="418">
        <v>828.1</v>
      </c>
      <c r="E478" s="418">
        <v>819.15000000000009</v>
      </c>
      <c r="F478" s="418">
        <v>813.55000000000007</v>
      </c>
      <c r="G478" s="418">
        <v>804.60000000000014</v>
      </c>
      <c r="H478" s="418">
        <v>833.7</v>
      </c>
      <c r="I478" s="418">
        <v>842.65000000000009</v>
      </c>
      <c r="J478" s="418">
        <v>848.25</v>
      </c>
      <c r="K478" s="417">
        <v>837.05</v>
      </c>
      <c r="L478" s="417">
        <v>822.5</v>
      </c>
      <c r="M478" s="417">
        <v>2.2471800000000002</v>
      </c>
    </row>
    <row r="479" spans="1:13">
      <c r="A479" s="245">
        <v>469</v>
      </c>
      <c r="B479" s="419" t="s">
        <v>190</v>
      </c>
      <c r="C479" s="417">
        <v>244.8</v>
      </c>
      <c r="D479" s="418">
        <v>244.80000000000004</v>
      </c>
      <c r="E479" s="418">
        <v>244.80000000000007</v>
      </c>
      <c r="F479" s="418">
        <v>244.80000000000004</v>
      </c>
      <c r="G479" s="418">
        <v>244.80000000000007</v>
      </c>
      <c r="H479" s="418">
        <v>244.80000000000007</v>
      </c>
      <c r="I479" s="418">
        <v>244.8</v>
      </c>
      <c r="J479" s="418">
        <v>244.80000000000007</v>
      </c>
      <c r="K479" s="417">
        <v>244.8</v>
      </c>
      <c r="L479" s="417">
        <v>244.8</v>
      </c>
      <c r="M479" s="417">
        <v>17.190259999999999</v>
      </c>
    </row>
    <row r="480" spans="1:13">
      <c r="A480" s="245">
        <v>470</v>
      </c>
      <c r="B480" s="419" t="s">
        <v>762</v>
      </c>
      <c r="C480" s="417">
        <v>30.95</v>
      </c>
      <c r="D480" s="418">
        <v>31.816666666666666</v>
      </c>
      <c r="E480" s="418">
        <v>29.833333333333336</v>
      </c>
      <c r="F480" s="418">
        <v>28.716666666666669</v>
      </c>
      <c r="G480" s="418">
        <v>26.733333333333338</v>
      </c>
      <c r="H480" s="418">
        <v>32.933333333333337</v>
      </c>
      <c r="I480" s="418">
        <v>34.916666666666657</v>
      </c>
      <c r="J480" s="418">
        <v>36.033333333333331</v>
      </c>
      <c r="K480" s="417">
        <v>33.799999999999997</v>
      </c>
      <c r="L480" s="417">
        <v>30.7</v>
      </c>
      <c r="M480" s="417">
        <v>433.19204000000002</v>
      </c>
    </row>
    <row r="481" spans="1:13">
      <c r="A481" s="245">
        <v>471</v>
      </c>
      <c r="B481" s="419" t="s">
        <v>191</v>
      </c>
      <c r="C481" s="417">
        <v>7093.75</v>
      </c>
      <c r="D481" s="418">
        <v>7037.9333333333343</v>
      </c>
      <c r="E481" s="418">
        <v>6960.9166666666688</v>
      </c>
      <c r="F481" s="418">
        <v>6828.0833333333348</v>
      </c>
      <c r="G481" s="418">
        <v>6751.0666666666693</v>
      </c>
      <c r="H481" s="418">
        <v>7170.7666666666682</v>
      </c>
      <c r="I481" s="418">
        <v>7247.7833333333347</v>
      </c>
      <c r="J481" s="418">
        <v>7380.6166666666677</v>
      </c>
      <c r="K481" s="417">
        <v>7114.95</v>
      </c>
      <c r="L481" s="417">
        <v>6905.1</v>
      </c>
      <c r="M481" s="417">
        <v>6.1076300000000003</v>
      </c>
    </row>
    <row r="482" spans="1:13">
      <c r="A482" s="245">
        <v>472</v>
      </c>
      <c r="B482" s="419" t="s">
        <v>192</v>
      </c>
      <c r="C482" s="417">
        <v>36.9</v>
      </c>
      <c r="D482" s="418">
        <v>36.916666666666664</v>
      </c>
      <c r="E482" s="418">
        <v>36.583333333333329</v>
      </c>
      <c r="F482" s="418">
        <v>36.266666666666666</v>
      </c>
      <c r="G482" s="418">
        <v>35.93333333333333</v>
      </c>
      <c r="H482" s="418">
        <v>37.233333333333327</v>
      </c>
      <c r="I482" s="418">
        <v>37.566666666666656</v>
      </c>
      <c r="J482" s="418">
        <v>37.883333333333326</v>
      </c>
      <c r="K482" s="417">
        <v>37.25</v>
      </c>
      <c r="L482" s="417">
        <v>36.6</v>
      </c>
      <c r="M482" s="417">
        <v>76.048929999999999</v>
      </c>
    </row>
    <row r="483" spans="1:13">
      <c r="A483" s="245">
        <v>473</v>
      </c>
      <c r="B483" s="419" t="s">
        <v>189</v>
      </c>
      <c r="C483" s="417">
        <v>1437.05</v>
      </c>
      <c r="D483" s="418">
        <v>1438.3</v>
      </c>
      <c r="E483" s="418">
        <v>1430.75</v>
      </c>
      <c r="F483" s="418">
        <v>1424.45</v>
      </c>
      <c r="G483" s="418">
        <v>1416.9</v>
      </c>
      <c r="H483" s="418">
        <v>1444.6</v>
      </c>
      <c r="I483" s="418">
        <v>1452.1499999999996</v>
      </c>
      <c r="J483" s="418">
        <v>1458.4499999999998</v>
      </c>
      <c r="K483" s="417">
        <v>1445.85</v>
      </c>
      <c r="L483" s="417">
        <v>1432</v>
      </c>
      <c r="M483" s="417">
        <v>2.1267299999999998</v>
      </c>
    </row>
    <row r="484" spans="1:13">
      <c r="A484" s="245">
        <v>474</v>
      </c>
      <c r="B484" s="419" t="s">
        <v>141</v>
      </c>
      <c r="C484" s="417">
        <v>660.25</v>
      </c>
      <c r="D484" s="418">
        <v>659</v>
      </c>
      <c r="E484" s="418">
        <v>655.8</v>
      </c>
      <c r="F484" s="418">
        <v>651.34999999999991</v>
      </c>
      <c r="G484" s="418">
        <v>648.14999999999986</v>
      </c>
      <c r="H484" s="418">
        <v>663.45</v>
      </c>
      <c r="I484" s="418">
        <v>666.65000000000009</v>
      </c>
      <c r="J484" s="418">
        <v>671.10000000000014</v>
      </c>
      <c r="K484" s="417">
        <v>662.2</v>
      </c>
      <c r="L484" s="417">
        <v>654.54999999999995</v>
      </c>
      <c r="M484" s="417">
        <v>8.3353699999999993</v>
      </c>
    </row>
    <row r="485" spans="1:13">
      <c r="A485" s="245">
        <v>475</v>
      </c>
      <c r="B485" s="419" t="s">
        <v>277</v>
      </c>
      <c r="C485" s="417">
        <v>257.75</v>
      </c>
      <c r="D485" s="418">
        <v>258.43333333333334</v>
      </c>
      <c r="E485" s="418">
        <v>256.31666666666666</v>
      </c>
      <c r="F485" s="418">
        <v>254.88333333333333</v>
      </c>
      <c r="G485" s="418">
        <v>252.76666666666665</v>
      </c>
      <c r="H485" s="418">
        <v>259.86666666666667</v>
      </c>
      <c r="I485" s="418">
        <v>261.98333333333335</v>
      </c>
      <c r="J485" s="418">
        <v>263.41666666666669</v>
      </c>
      <c r="K485" s="417">
        <v>260.55</v>
      </c>
      <c r="L485" s="417">
        <v>257</v>
      </c>
      <c r="M485" s="417">
        <v>2.5572699999999999</v>
      </c>
    </row>
    <row r="486" spans="1:13">
      <c r="A486" s="245">
        <v>476</v>
      </c>
      <c r="B486" s="419" t="s">
        <v>497</v>
      </c>
      <c r="C486" s="417">
        <v>3181.35</v>
      </c>
      <c r="D486" s="418">
        <v>3154.6</v>
      </c>
      <c r="E486" s="418">
        <v>3098.45</v>
      </c>
      <c r="F486" s="418">
        <v>3015.5499999999997</v>
      </c>
      <c r="G486" s="418">
        <v>2959.3999999999996</v>
      </c>
      <c r="H486" s="418">
        <v>3237.5</v>
      </c>
      <c r="I486" s="418">
        <v>3293.6500000000005</v>
      </c>
      <c r="J486" s="418">
        <v>3376.55</v>
      </c>
      <c r="K486" s="417">
        <v>3210.75</v>
      </c>
      <c r="L486" s="417">
        <v>3071.7</v>
      </c>
      <c r="M486" s="417">
        <v>0.28739999999999999</v>
      </c>
    </row>
    <row r="487" spans="1:13">
      <c r="A487" s="245">
        <v>477</v>
      </c>
      <c r="B487" s="419" t="s">
        <v>498</v>
      </c>
      <c r="C487" s="417">
        <v>408.35</v>
      </c>
      <c r="D487" s="418">
        <v>406.66666666666669</v>
      </c>
      <c r="E487" s="418">
        <v>398.68333333333339</v>
      </c>
      <c r="F487" s="418">
        <v>389.01666666666671</v>
      </c>
      <c r="G487" s="418">
        <v>381.03333333333342</v>
      </c>
      <c r="H487" s="418">
        <v>416.33333333333337</v>
      </c>
      <c r="I487" s="418">
        <v>424.31666666666661</v>
      </c>
      <c r="J487" s="418">
        <v>433.98333333333335</v>
      </c>
      <c r="K487" s="417">
        <v>414.65</v>
      </c>
      <c r="L487" s="417">
        <v>397</v>
      </c>
      <c r="M487" s="417">
        <v>6.39541</v>
      </c>
    </row>
    <row r="488" spans="1:13">
      <c r="A488" s="245">
        <v>478</v>
      </c>
      <c r="B488" s="419" t="s">
        <v>500</v>
      </c>
      <c r="C488" s="417">
        <v>3615.1</v>
      </c>
      <c r="D488" s="418">
        <v>3624.1166666666663</v>
      </c>
      <c r="E488" s="418">
        <v>3594.2833333333328</v>
      </c>
      <c r="F488" s="418">
        <v>3573.4666666666667</v>
      </c>
      <c r="G488" s="418">
        <v>3543.6333333333332</v>
      </c>
      <c r="H488" s="418">
        <v>3644.9333333333325</v>
      </c>
      <c r="I488" s="418">
        <v>3674.7666666666655</v>
      </c>
      <c r="J488" s="418">
        <v>3695.5833333333321</v>
      </c>
      <c r="K488" s="417">
        <v>3653.95</v>
      </c>
      <c r="L488" s="417">
        <v>3603.3</v>
      </c>
      <c r="M488" s="417">
        <v>0.1512</v>
      </c>
    </row>
    <row r="489" spans="1:13">
      <c r="A489" s="245">
        <v>479</v>
      </c>
      <c r="B489" s="419" t="s">
        <v>501</v>
      </c>
      <c r="C489" s="417">
        <v>810</v>
      </c>
      <c r="D489" s="418">
        <v>814.13333333333333</v>
      </c>
      <c r="E489" s="418">
        <v>801.36666666666667</v>
      </c>
      <c r="F489" s="418">
        <v>792.73333333333335</v>
      </c>
      <c r="G489" s="418">
        <v>779.9666666666667</v>
      </c>
      <c r="H489" s="418">
        <v>822.76666666666665</v>
      </c>
      <c r="I489" s="418">
        <v>835.5333333333333</v>
      </c>
      <c r="J489" s="418">
        <v>844.16666666666663</v>
      </c>
      <c r="K489" s="417">
        <v>826.9</v>
      </c>
      <c r="L489" s="417">
        <v>805.5</v>
      </c>
      <c r="M489" s="417">
        <v>0.86897000000000002</v>
      </c>
    </row>
    <row r="490" spans="1:13">
      <c r="A490" s="245">
        <v>480</v>
      </c>
      <c r="B490" s="419" t="s">
        <v>502</v>
      </c>
      <c r="C490" s="417">
        <v>40.35</v>
      </c>
      <c r="D490" s="418">
        <v>40.68333333333333</v>
      </c>
      <c r="E490" s="418">
        <v>39.966666666666661</v>
      </c>
      <c r="F490" s="418">
        <v>39.583333333333329</v>
      </c>
      <c r="G490" s="418">
        <v>38.86666666666666</v>
      </c>
      <c r="H490" s="418">
        <v>41.066666666666663</v>
      </c>
      <c r="I490" s="418">
        <v>41.783333333333331</v>
      </c>
      <c r="J490" s="418">
        <v>42.166666666666664</v>
      </c>
      <c r="K490" s="417">
        <v>41.4</v>
      </c>
      <c r="L490" s="417">
        <v>40.299999999999997</v>
      </c>
      <c r="M490" s="417">
        <v>29.074549999999999</v>
      </c>
    </row>
    <row r="491" spans="1:13">
      <c r="A491" s="245">
        <v>481</v>
      </c>
      <c r="B491" s="419" t="s">
        <v>891</v>
      </c>
      <c r="C491" s="417">
        <v>1460.55</v>
      </c>
      <c r="D491" s="418">
        <v>1478.1666666666667</v>
      </c>
      <c r="E491" s="418">
        <v>1432.3333333333335</v>
      </c>
      <c r="F491" s="418">
        <v>1404.1166666666668</v>
      </c>
      <c r="G491" s="418">
        <v>1358.2833333333335</v>
      </c>
      <c r="H491" s="418">
        <v>1506.3833333333334</v>
      </c>
      <c r="I491" s="418">
        <v>1552.2166666666669</v>
      </c>
      <c r="J491" s="418">
        <v>1580.4333333333334</v>
      </c>
      <c r="K491" s="417">
        <v>1524</v>
      </c>
      <c r="L491" s="417">
        <v>1449.95</v>
      </c>
      <c r="M491" s="417">
        <v>0.59008000000000005</v>
      </c>
    </row>
    <row r="492" spans="1:13">
      <c r="A492" s="245">
        <v>482</v>
      </c>
      <c r="B492" s="419" t="s">
        <v>503</v>
      </c>
      <c r="C492" s="417">
        <v>1584.55</v>
      </c>
      <c r="D492" s="418">
        <v>1565.8500000000001</v>
      </c>
      <c r="E492" s="418">
        <v>1507.7000000000003</v>
      </c>
      <c r="F492" s="418">
        <v>1430.8500000000001</v>
      </c>
      <c r="G492" s="418">
        <v>1372.7000000000003</v>
      </c>
      <c r="H492" s="418">
        <v>1642.7000000000003</v>
      </c>
      <c r="I492" s="418">
        <v>1700.8500000000004</v>
      </c>
      <c r="J492" s="418">
        <v>1777.7000000000003</v>
      </c>
      <c r="K492" s="417">
        <v>1624</v>
      </c>
      <c r="L492" s="417">
        <v>1489</v>
      </c>
      <c r="M492" s="417">
        <v>2.8690899999999999</v>
      </c>
    </row>
    <row r="493" spans="1:13">
      <c r="A493" s="245">
        <v>483</v>
      </c>
      <c r="B493" s="419" t="s">
        <v>278</v>
      </c>
      <c r="C493" s="417">
        <v>355.9</v>
      </c>
      <c r="D493" s="418">
        <v>357.7</v>
      </c>
      <c r="E493" s="418">
        <v>353.59999999999997</v>
      </c>
      <c r="F493" s="418">
        <v>351.29999999999995</v>
      </c>
      <c r="G493" s="418">
        <v>347.19999999999993</v>
      </c>
      <c r="H493" s="418">
        <v>360</v>
      </c>
      <c r="I493" s="418">
        <v>364.1</v>
      </c>
      <c r="J493" s="418">
        <v>366.40000000000003</v>
      </c>
      <c r="K493" s="417">
        <v>361.8</v>
      </c>
      <c r="L493" s="417">
        <v>355.4</v>
      </c>
      <c r="M493" s="417">
        <v>1.4520200000000001</v>
      </c>
    </row>
    <row r="494" spans="1:13">
      <c r="A494" s="245">
        <v>484</v>
      </c>
      <c r="B494" s="419" t="s">
        <v>504</v>
      </c>
      <c r="C494" s="417">
        <v>781.2</v>
      </c>
      <c r="D494" s="418">
        <v>777.76666666666677</v>
      </c>
      <c r="E494" s="418">
        <v>773.53333333333353</v>
      </c>
      <c r="F494" s="418">
        <v>765.86666666666679</v>
      </c>
      <c r="G494" s="418">
        <v>761.63333333333355</v>
      </c>
      <c r="H494" s="418">
        <v>785.43333333333351</v>
      </c>
      <c r="I494" s="418">
        <v>789.66666666666686</v>
      </c>
      <c r="J494" s="418">
        <v>797.33333333333348</v>
      </c>
      <c r="K494" s="417">
        <v>782</v>
      </c>
      <c r="L494" s="417">
        <v>770.1</v>
      </c>
      <c r="M494" s="417">
        <v>2.6128999999999998</v>
      </c>
    </row>
    <row r="495" spans="1:13">
      <c r="A495" s="245">
        <v>485</v>
      </c>
      <c r="B495" s="419" t="s">
        <v>194</v>
      </c>
      <c r="C495" s="417">
        <v>270.95</v>
      </c>
      <c r="D495" s="418">
        <v>271.95</v>
      </c>
      <c r="E495" s="418">
        <v>267.75</v>
      </c>
      <c r="F495" s="418">
        <v>264.55</v>
      </c>
      <c r="G495" s="418">
        <v>260.35000000000002</v>
      </c>
      <c r="H495" s="418">
        <v>275.14999999999998</v>
      </c>
      <c r="I495" s="418">
        <v>279.34999999999991</v>
      </c>
      <c r="J495" s="418">
        <v>282.54999999999995</v>
      </c>
      <c r="K495" s="417">
        <v>276.14999999999998</v>
      </c>
      <c r="L495" s="417">
        <v>268.75</v>
      </c>
      <c r="M495" s="417">
        <v>84.895349999999993</v>
      </c>
    </row>
    <row r="496" spans="1:13">
      <c r="A496" s="245">
        <v>486</v>
      </c>
      <c r="B496" s="419" t="s">
        <v>505</v>
      </c>
      <c r="C496" s="417">
        <v>3466.85</v>
      </c>
      <c r="D496" s="418">
        <v>3464.9500000000003</v>
      </c>
      <c r="E496" s="418">
        <v>3396.9000000000005</v>
      </c>
      <c r="F496" s="418">
        <v>3326.9500000000003</v>
      </c>
      <c r="G496" s="418">
        <v>3258.9000000000005</v>
      </c>
      <c r="H496" s="418">
        <v>3534.9000000000005</v>
      </c>
      <c r="I496" s="418">
        <v>3602.9500000000007</v>
      </c>
      <c r="J496" s="418">
        <v>3672.9000000000005</v>
      </c>
      <c r="K496" s="417">
        <v>3533</v>
      </c>
      <c r="L496" s="417">
        <v>3395</v>
      </c>
      <c r="M496" s="417">
        <v>1.0427299999999999</v>
      </c>
    </row>
    <row r="497" spans="1:13">
      <c r="A497" s="245">
        <v>487</v>
      </c>
      <c r="B497" s="419" t="s">
        <v>506</v>
      </c>
      <c r="C497" s="417">
        <v>1932.5</v>
      </c>
      <c r="D497" s="418">
        <v>1943.05</v>
      </c>
      <c r="E497" s="418">
        <v>1911.4499999999998</v>
      </c>
      <c r="F497" s="418">
        <v>1890.3999999999999</v>
      </c>
      <c r="G497" s="418">
        <v>1858.7999999999997</v>
      </c>
      <c r="H497" s="418">
        <v>1964.1</v>
      </c>
      <c r="I497" s="418">
        <v>1995.6999999999998</v>
      </c>
      <c r="J497" s="418">
        <v>2016.75</v>
      </c>
      <c r="K497" s="417">
        <v>1974.65</v>
      </c>
      <c r="L497" s="417">
        <v>1922</v>
      </c>
      <c r="M497" s="417">
        <v>1.1217999999999999</v>
      </c>
    </row>
    <row r="498" spans="1:13">
      <c r="A498" s="245">
        <v>488</v>
      </c>
      <c r="B498" s="419" t="s">
        <v>118</v>
      </c>
      <c r="C498" s="417">
        <v>9</v>
      </c>
      <c r="D498" s="418">
        <v>9.1333333333333329</v>
      </c>
      <c r="E498" s="418">
        <v>8.8666666666666654</v>
      </c>
      <c r="F498" s="418">
        <v>8.7333333333333325</v>
      </c>
      <c r="G498" s="418">
        <v>8.466666666666665</v>
      </c>
      <c r="H498" s="418">
        <v>9.2666666666666657</v>
      </c>
      <c r="I498" s="418">
        <v>9.5333333333333314</v>
      </c>
      <c r="J498" s="418">
        <v>9.6666666666666661</v>
      </c>
      <c r="K498" s="417">
        <v>9.4</v>
      </c>
      <c r="L498" s="417">
        <v>9</v>
      </c>
      <c r="M498" s="417">
        <v>1135.5462</v>
      </c>
    </row>
    <row r="499" spans="1:13">
      <c r="A499" s="245">
        <v>489</v>
      </c>
      <c r="B499" s="419" t="s">
        <v>195</v>
      </c>
      <c r="C499" s="417">
        <v>1017.4</v>
      </c>
      <c r="D499" s="418">
        <v>1019.7166666666667</v>
      </c>
      <c r="E499" s="418">
        <v>1011.4333333333334</v>
      </c>
      <c r="F499" s="418">
        <v>1005.4666666666667</v>
      </c>
      <c r="G499" s="418">
        <v>997.18333333333339</v>
      </c>
      <c r="H499" s="418">
        <v>1025.6833333333334</v>
      </c>
      <c r="I499" s="418">
        <v>1033.9666666666667</v>
      </c>
      <c r="J499" s="418">
        <v>1039.9333333333334</v>
      </c>
      <c r="K499" s="417">
        <v>1028</v>
      </c>
      <c r="L499" s="417">
        <v>1013.75</v>
      </c>
      <c r="M499" s="417">
        <v>6.3604099999999999</v>
      </c>
    </row>
    <row r="500" spans="1:13">
      <c r="A500" s="245">
        <v>490</v>
      </c>
      <c r="B500" s="419" t="s">
        <v>507</v>
      </c>
      <c r="C500" s="417">
        <v>7314.65</v>
      </c>
      <c r="D500" s="418">
        <v>7243.1166666666659</v>
      </c>
      <c r="E500" s="418">
        <v>7084.3833333333314</v>
      </c>
      <c r="F500" s="418">
        <v>6854.1166666666659</v>
      </c>
      <c r="G500" s="418">
        <v>6695.3833333333314</v>
      </c>
      <c r="H500" s="418">
        <v>7473.3833333333314</v>
      </c>
      <c r="I500" s="418">
        <v>7632.1166666666668</v>
      </c>
      <c r="J500" s="418">
        <v>7862.3833333333314</v>
      </c>
      <c r="K500" s="417">
        <v>7401.85</v>
      </c>
      <c r="L500" s="417">
        <v>7012.85</v>
      </c>
      <c r="M500" s="417">
        <v>0.21317</v>
      </c>
    </row>
    <row r="501" spans="1:13">
      <c r="A501" s="245">
        <v>491</v>
      </c>
      <c r="B501" s="419" t="s">
        <v>508</v>
      </c>
      <c r="C501" s="417">
        <v>147.85</v>
      </c>
      <c r="D501" s="418">
        <v>146.35</v>
      </c>
      <c r="E501" s="418">
        <v>141.35</v>
      </c>
      <c r="F501" s="418">
        <v>134.85</v>
      </c>
      <c r="G501" s="418">
        <v>129.85</v>
      </c>
      <c r="H501" s="418">
        <v>152.85</v>
      </c>
      <c r="I501" s="418">
        <v>157.85</v>
      </c>
      <c r="J501" s="418">
        <v>164.35</v>
      </c>
      <c r="K501" s="417">
        <v>151.35</v>
      </c>
      <c r="L501" s="417">
        <v>139.85</v>
      </c>
      <c r="M501" s="417">
        <v>90.225390000000004</v>
      </c>
    </row>
    <row r="502" spans="1:13">
      <c r="A502" s="245">
        <v>492</v>
      </c>
      <c r="B502" s="419" t="s">
        <v>509</v>
      </c>
      <c r="C502" s="417">
        <v>114.05</v>
      </c>
      <c r="D502" s="418">
        <v>112.26666666666667</v>
      </c>
      <c r="E502" s="418">
        <v>109.03333333333333</v>
      </c>
      <c r="F502" s="418">
        <v>104.01666666666667</v>
      </c>
      <c r="G502" s="418">
        <v>100.78333333333333</v>
      </c>
      <c r="H502" s="418">
        <v>117.28333333333333</v>
      </c>
      <c r="I502" s="418">
        <v>120.51666666666665</v>
      </c>
      <c r="J502" s="418">
        <v>125.53333333333333</v>
      </c>
      <c r="K502" s="417">
        <v>115.5</v>
      </c>
      <c r="L502" s="417">
        <v>107.25</v>
      </c>
      <c r="M502" s="417">
        <v>84.246189999999999</v>
      </c>
    </row>
    <row r="503" spans="1:13">
      <c r="A503" s="245">
        <v>493</v>
      </c>
      <c r="B503" s="419" t="s">
        <v>749</v>
      </c>
      <c r="C503" s="417">
        <v>551.1</v>
      </c>
      <c r="D503" s="418">
        <v>545.9666666666667</v>
      </c>
      <c r="E503" s="418">
        <v>535.58333333333337</v>
      </c>
      <c r="F503" s="418">
        <v>520.06666666666672</v>
      </c>
      <c r="G503" s="418">
        <v>509.68333333333339</v>
      </c>
      <c r="H503" s="418">
        <v>561.48333333333335</v>
      </c>
      <c r="I503" s="418">
        <v>571.86666666666656</v>
      </c>
      <c r="J503" s="418">
        <v>587.38333333333333</v>
      </c>
      <c r="K503" s="417">
        <v>556.35</v>
      </c>
      <c r="L503" s="417">
        <v>530.45000000000005</v>
      </c>
      <c r="M503" s="417">
        <v>4.2491300000000001</v>
      </c>
    </row>
    <row r="504" spans="1:13">
      <c r="A504" s="245">
        <v>494</v>
      </c>
      <c r="B504" s="419" t="s">
        <v>510</v>
      </c>
      <c r="C504" s="417">
        <v>2220.85</v>
      </c>
      <c r="D504" s="418">
        <v>2228.3333333333335</v>
      </c>
      <c r="E504" s="418">
        <v>2209.5166666666669</v>
      </c>
      <c r="F504" s="418">
        <v>2198.1833333333334</v>
      </c>
      <c r="G504" s="418">
        <v>2179.3666666666668</v>
      </c>
      <c r="H504" s="418">
        <v>2239.666666666667</v>
      </c>
      <c r="I504" s="418">
        <v>2258.4833333333336</v>
      </c>
      <c r="J504" s="418">
        <v>2269.8166666666671</v>
      </c>
      <c r="K504" s="417">
        <v>2247.15</v>
      </c>
      <c r="L504" s="417">
        <v>2217</v>
      </c>
      <c r="M504" s="417">
        <v>0.85199000000000003</v>
      </c>
    </row>
    <row r="505" spans="1:13">
      <c r="A505" s="245">
        <v>495</v>
      </c>
      <c r="B505" s="419" t="s">
        <v>196</v>
      </c>
      <c r="C505" s="417">
        <v>525.85</v>
      </c>
      <c r="D505" s="418">
        <v>527.06666666666672</v>
      </c>
      <c r="E505" s="418">
        <v>521.98333333333346</v>
      </c>
      <c r="F505" s="418">
        <v>518.11666666666679</v>
      </c>
      <c r="G505" s="418">
        <v>513.03333333333353</v>
      </c>
      <c r="H505" s="418">
        <v>530.93333333333339</v>
      </c>
      <c r="I505" s="418">
        <v>536.01666666666665</v>
      </c>
      <c r="J505" s="418">
        <v>539.88333333333333</v>
      </c>
      <c r="K505" s="417">
        <v>532.15</v>
      </c>
      <c r="L505" s="417">
        <v>523.20000000000005</v>
      </c>
      <c r="M505" s="417">
        <v>38.655560000000001</v>
      </c>
    </row>
    <row r="506" spans="1:13">
      <c r="A506" s="245">
        <v>496</v>
      </c>
      <c r="B506" s="419" t="s">
        <v>511</v>
      </c>
      <c r="C506" s="417">
        <v>543.5</v>
      </c>
      <c r="D506" s="418">
        <v>543.81666666666672</v>
      </c>
      <c r="E506" s="418">
        <v>537.88333333333344</v>
      </c>
      <c r="F506" s="418">
        <v>532.26666666666677</v>
      </c>
      <c r="G506" s="418">
        <v>526.33333333333348</v>
      </c>
      <c r="H506" s="418">
        <v>549.43333333333339</v>
      </c>
      <c r="I506" s="418">
        <v>555.36666666666656</v>
      </c>
      <c r="J506" s="418">
        <v>560.98333333333335</v>
      </c>
      <c r="K506" s="417">
        <v>549.75</v>
      </c>
      <c r="L506" s="417">
        <v>538.20000000000005</v>
      </c>
      <c r="M506" s="417">
        <v>3.01295</v>
      </c>
    </row>
    <row r="507" spans="1:13">
      <c r="A507" s="245">
        <v>497</v>
      </c>
      <c r="B507" s="419" t="s">
        <v>197</v>
      </c>
      <c r="C507" s="417">
        <v>13.1</v>
      </c>
      <c r="D507" s="418">
        <v>13.166666666666666</v>
      </c>
      <c r="E507" s="418">
        <v>12.983333333333333</v>
      </c>
      <c r="F507" s="418">
        <v>12.866666666666667</v>
      </c>
      <c r="G507" s="418">
        <v>12.683333333333334</v>
      </c>
      <c r="H507" s="418">
        <v>13.283333333333331</v>
      </c>
      <c r="I507" s="418">
        <v>13.466666666666665</v>
      </c>
      <c r="J507" s="418">
        <v>13.58333333333333</v>
      </c>
      <c r="K507" s="417">
        <v>13.35</v>
      </c>
      <c r="L507" s="417">
        <v>13.05</v>
      </c>
      <c r="M507" s="417">
        <v>1029.8623</v>
      </c>
    </row>
    <row r="508" spans="1:13">
      <c r="A508" s="245">
        <v>498</v>
      </c>
      <c r="B508" s="419" t="s">
        <v>198</v>
      </c>
      <c r="C508" s="417">
        <v>215.35</v>
      </c>
      <c r="D508" s="418">
        <v>216.41666666666666</v>
      </c>
      <c r="E508" s="418">
        <v>213.93333333333331</v>
      </c>
      <c r="F508" s="418">
        <v>212.51666666666665</v>
      </c>
      <c r="G508" s="418">
        <v>210.0333333333333</v>
      </c>
      <c r="H508" s="418">
        <v>217.83333333333331</v>
      </c>
      <c r="I508" s="418">
        <v>220.31666666666666</v>
      </c>
      <c r="J508" s="418">
        <v>221.73333333333332</v>
      </c>
      <c r="K508" s="417">
        <v>218.9</v>
      </c>
      <c r="L508" s="417">
        <v>215</v>
      </c>
      <c r="M508" s="417">
        <v>51.41836</v>
      </c>
    </row>
    <row r="509" spans="1:13">
      <c r="A509" s="245">
        <v>499</v>
      </c>
      <c r="B509" s="419" t="s">
        <v>512</v>
      </c>
      <c r="C509" s="417">
        <v>334.45</v>
      </c>
      <c r="D509" s="418">
        <v>336.16666666666669</v>
      </c>
      <c r="E509" s="418">
        <v>331.38333333333338</v>
      </c>
      <c r="F509" s="418">
        <v>328.31666666666672</v>
      </c>
      <c r="G509" s="418">
        <v>323.53333333333342</v>
      </c>
      <c r="H509" s="418">
        <v>339.23333333333335</v>
      </c>
      <c r="I509" s="418">
        <v>344.01666666666665</v>
      </c>
      <c r="J509" s="418">
        <v>347.08333333333331</v>
      </c>
      <c r="K509" s="417">
        <v>340.95</v>
      </c>
      <c r="L509" s="417">
        <v>333.1</v>
      </c>
      <c r="M509" s="417">
        <v>7.6136999999999997</v>
      </c>
    </row>
    <row r="510" spans="1:13">
      <c r="A510" s="245">
        <v>500</v>
      </c>
      <c r="B510" s="419" t="s">
        <v>513</v>
      </c>
      <c r="C510" s="417">
        <v>2190.65</v>
      </c>
      <c r="D510" s="418">
        <v>2199.9</v>
      </c>
      <c r="E510" s="418">
        <v>2170.8000000000002</v>
      </c>
      <c r="F510" s="418">
        <v>2150.9500000000003</v>
      </c>
      <c r="G510" s="418">
        <v>2121.8500000000004</v>
      </c>
      <c r="H510" s="418">
        <v>2219.75</v>
      </c>
      <c r="I510" s="418">
        <v>2248.8499999999995</v>
      </c>
      <c r="J510" s="418">
        <v>2268.6999999999998</v>
      </c>
      <c r="K510" s="417">
        <v>2229</v>
      </c>
      <c r="L510" s="417">
        <v>2180.0500000000002</v>
      </c>
      <c r="M510" s="417">
        <v>0.28476000000000001</v>
      </c>
    </row>
    <row r="511" spans="1:13">
      <c r="A511" s="245">
        <v>501</v>
      </c>
      <c r="B511" s="419" t="s">
        <v>723</v>
      </c>
      <c r="C511" s="417">
        <v>2102.75</v>
      </c>
      <c r="D511" s="418">
        <v>2115.9166666666665</v>
      </c>
      <c r="E511" s="418">
        <v>2081.833333333333</v>
      </c>
      <c r="F511" s="418">
        <v>2060.9166666666665</v>
      </c>
      <c r="G511" s="418">
        <v>2026.833333333333</v>
      </c>
      <c r="H511" s="418">
        <v>2136.833333333333</v>
      </c>
      <c r="I511" s="418">
        <v>2170.9166666666661</v>
      </c>
      <c r="J511" s="418">
        <v>2191.833333333333</v>
      </c>
      <c r="K511" s="417">
        <v>2150</v>
      </c>
      <c r="L511" s="417">
        <v>2095</v>
      </c>
      <c r="M511" s="417">
        <v>0.23880000000000001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76"/>
      <c r="B5" s="576"/>
      <c r="C5" s="577"/>
      <c r="D5" s="577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514</v>
      </c>
      <c r="B7" s="578" t="s">
        <v>515</v>
      </c>
      <c r="C7" s="578"/>
      <c r="D7" s="239">
        <f>Main!B10</f>
        <v>44390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516</v>
      </c>
      <c r="B9" s="243" t="s">
        <v>517</v>
      </c>
      <c r="C9" s="243" t="s">
        <v>518</v>
      </c>
      <c r="D9" s="243" t="s">
        <v>519</v>
      </c>
      <c r="E9" s="243" t="s">
        <v>520</v>
      </c>
      <c r="F9" s="243" t="s">
        <v>521</v>
      </c>
      <c r="G9" s="243" t="s">
        <v>522</v>
      </c>
      <c r="H9" s="243" t="s">
        <v>523</v>
      </c>
    </row>
    <row r="10" spans="1:35">
      <c r="A10" s="221">
        <v>44389</v>
      </c>
      <c r="B10" s="244">
        <v>531686</v>
      </c>
      <c r="C10" s="245" t="s">
        <v>1030</v>
      </c>
      <c r="D10" s="245" t="s">
        <v>1031</v>
      </c>
      <c r="E10" s="430" t="s">
        <v>524</v>
      </c>
      <c r="F10" s="337">
        <v>200000</v>
      </c>
      <c r="G10" s="244">
        <v>1.1100000000000001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44389</v>
      </c>
      <c r="B11" s="244">
        <v>531686</v>
      </c>
      <c r="C11" s="245" t="s">
        <v>1030</v>
      </c>
      <c r="D11" s="245" t="s">
        <v>1032</v>
      </c>
      <c r="E11" s="245" t="s">
        <v>525</v>
      </c>
      <c r="F11" s="337">
        <v>221945</v>
      </c>
      <c r="G11" s="244">
        <v>1.1100000000000001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44389</v>
      </c>
      <c r="B12" s="244">
        <v>531673</v>
      </c>
      <c r="C12" s="245" t="s">
        <v>988</v>
      </c>
      <c r="D12" s="245" t="s">
        <v>989</v>
      </c>
      <c r="E12" s="430" t="s">
        <v>525</v>
      </c>
      <c r="F12" s="337">
        <v>40000</v>
      </c>
      <c r="G12" s="244">
        <v>9.56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44389</v>
      </c>
      <c r="B13" s="244">
        <v>541401</v>
      </c>
      <c r="C13" s="245" t="s">
        <v>1033</v>
      </c>
      <c r="D13" s="245" t="s">
        <v>1034</v>
      </c>
      <c r="E13" s="430" t="s">
        <v>525</v>
      </c>
      <c r="F13" s="337">
        <v>48000</v>
      </c>
      <c r="G13" s="244">
        <v>1.81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44389</v>
      </c>
      <c r="B14" s="244">
        <v>541401</v>
      </c>
      <c r="C14" s="245" t="s">
        <v>1033</v>
      </c>
      <c r="D14" s="245" t="s">
        <v>1035</v>
      </c>
      <c r="E14" s="245" t="s">
        <v>524</v>
      </c>
      <c r="F14" s="337">
        <v>52000</v>
      </c>
      <c r="G14" s="244">
        <v>1.81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44389</v>
      </c>
      <c r="B15" s="244">
        <v>530355</v>
      </c>
      <c r="C15" s="245" t="s">
        <v>1036</v>
      </c>
      <c r="D15" s="245" t="s">
        <v>1037</v>
      </c>
      <c r="E15" s="245" t="s">
        <v>525</v>
      </c>
      <c r="F15" s="337">
        <v>308663</v>
      </c>
      <c r="G15" s="244">
        <v>130.24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44389</v>
      </c>
      <c r="B16" s="244">
        <v>541778</v>
      </c>
      <c r="C16" s="245" t="s">
        <v>1038</v>
      </c>
      <c r="D16" s="245" t="s">
        <v>951</v>
      </c>
      <c r="E16" s="245" t="s">
        <v>524</v>
      </c>
      <c r="F16" s="337">
        <v>24089</v>
      </c>
      <c r="G16" s="244">
        <v>110.92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44389</v>
      </c>
      <c r="B17" s="244">
        <v>541778</v>
      </c>
      <c r="C17" s="245" t="s">
        <v>1038</v>
      </c>
      <c r="D17" s="245" t="s">
        <v>951</v>
      </c>
      <c r="E17" s="245" t="s">
        <v>525</v>
      </c>
      <c r="F17" s="337">
        <v>128966</v>
      </c>
      <c r="G17" s="244">
        <v>103.11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44389</v>
      </c>
      <c r="B18" s="244">
        <v>539197</v>
      </c>
      <c r="C18" s="245" t="s">
        <v>968</v>
      </c>
      <c r="D18" s="245" t="s">
        <v>990</v>
      </c>
      <c r="E18" s="430" t="s">
        <v>525</v>
      </c>
      <c r="F18" s="337">
        <v>500000</v>
      </c>
      <c r="G18" s="244">
        <v>0.6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44389</v>
      </c>
      <c r="B19" s="244">
        <v>539197</v>
      </c>
      <c r="C19" s="245" t="s">
        <v>968</v>
      </c>
      <c r="D19" s="245" t="s">
        <v>991</v>
      </c>
      <c r="E19" s="245" t="s">
        <v>525</v>
      </c>
      <c r="F19" s="337">
        <v>691870</v>
      </c>
      <c r="G19" s="244">
        <v>0.6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44389</v>
      </c>
      <c r="B20" s="244">
        <v>539197</v>
      </c>
      <c r="C20" s="245" t="s">
        <v>968</v>
      </c>
      <c r="D20" s="245" t="s">
        <v>970</v>
      </c>
      <c r="E20" s="245" t="s">
        <v>525</v>
      </c>
      <c r="F20" s="337">
        <v>549000</v>
      </c>
      <c r="G20" s="244">
        <v>0.6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44389</v>
      </c>
      <c r="B21" s="244">
        <v>539197</v>
      </c>
      <c r="C21" s="245" t="s">
        <v>968</v>
      </c>
      <c r="D21" s="245" t="s">
        <v>969</v>
      </c>
      <c r="E21" s="245" t="s">
        <v>525</v>
      </c>
      <c r="F21" s="337">
        <v>476536</v>
      </c>
      <c r="G21" s="244">
        <v>0.6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44389</v>
      </c>
      <c r="B22" s="244">
        <v>526703</v>
      </c>
      <c r="C22" s="245" t="s">
        <v>992</v>
      </c>
      <c r="D22" s="245" t="s">
        <v>1039</v>
      </c>
      <c r="E22" s="430" t="s">
        <v>524</v>
      </c>
      <c r="F22" s="337">
        <v>18160</v>
      </c>
      <c r="G22" s="244">
        <v>104.81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44389</v>
      </c>
      <c r="B23" s="244">
        <v>530643</v>
      </c>
      <c r="C23" s="245" t="s">
        <v>1040</v>
      </c>
      <c r="D23" s="245" t="s">
        <v>1041</v>
      </c>
      <c r="E23" s="245" t="s">
        <v>525</v>
      </c>
      <c r="F23" s="337">
        <v>102183</v>
      </c>
      <c r="G23" s="244">
        <v>64.540000000000006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44389</v>
      </c>
      <c r="B24" s="244">
        <v>535694</v>
      </c>
      <c r="C24" s="245" t="s">
        <v>1042</v>
      </c>
      <c r="D24" s="245" t="s">
        <v>1043</v>
      </c>
      <c r="E24" s="245" t="s">
        <v>525</v>
      </c>
      <c r="F24" s="337">
        <v>173000</v>
      </c>
      <c r="G24" s="244">
        <v>0.33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44389</v>
      </c>
      <c r="B25" s="244">
        <v>535694</v>
      </c>
      <c r="C25" s="245" t="s">
        <v>1042</v>
      </c>
      <c r="D25" s="245" t="s">
        <v>1044</v>
      </c>
      <c r="E25" s="430" t="s">
        <v>525</v>
      </c>
      <c r="F25" s="337">
        <v>140000</v>
      </c>
      <c r="G25" s="244">
        <v>0.34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44389</v>
      </c>
      <c r="B26" s="244">
        <v>531739</v>
      </c>
      <c r="C26" s="245" t="s">
        <v>1045</v>
      </c>
      <c r="D26" s="245" t="s">
        <v>1046</v>
      </c>
      <c r="E26" s="245" t="s">
        <v>524</v>
      </c>
      <c r="F26" s="337">
        <v>700000</v>
      </c>
      <c r="G26" s="244">
        <v>11.66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44389</v>
      </c>
      <c r="B27" s="244">
        <v>533263</v>
      </c>
      <c r="C27" s="245" t="s">
        <v>1047</v>
      </c>
      <c r="D27" s="245" t="s">
        <v>1048</v>
      </c>
      <c r="E27" s="430" t="s">
        <v>525</v>
      </c>
      <c r="F27" s="337">
        <v>14500000</v>
      </c>
      <c r="G27" s="244">
        <v>3.01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44389</v>
      </c>
      <c r="B28" s="244">
        <v>533263</v>
      </c>
      <c r="C28" s="245" t="s">
        <v>1047</v>
      </c>
      <c r="D28" s="245" t="s">
        <v>1049</v>
      </c>
      <c r="E28" s="430" t="s">
        <v>524</v>
      </c>
      <c r="F28" s="337">
        <v>3755752</v>
      </c>
      <c r="G28" s="244">
        <v>3.02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44389</v>
      </c>
      <c r="B29" s="244">
        <v>533263</v>
      </c>
      <c r="C29" s="245" t="s">
        <v>1047</v>
      </c>
      <c r="D29" s="245" t="s">
        <v>1049</v>
      </c>
      <c r="E29" s="245" t="s">
        <v>525</v>
      </c>
      <c r="F29" s="337">
        <v>114687</v>
      </c>
      <c r="G29" s="244">
        <v>3.07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44389</v>
      </c>
      <c r="B30" s="244">
        <v>533263</v>
      </c>
      <c r="C30" s="245" t="s">
        <v>1047</v>
      </c>
      <c r="D30" s="245" t="s">
        <v>952</v>
      </c>
      <c r="E30" s="430" t="s">
        <v>524</v>
      </c>
      <c r="F30" s="337">
        <v>1005107</v>
      </c>
      <c r="G30" s="244">
        <v>3.06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44389</v>
      </c>
      <c r="B31" s="244">
        <v>533263</v>
      </c>
      <c r="C31" s="245" t="s">
        <v>1047</v>
      </c>
      <c r="D31" s="245" t="s">
        <v>952</v>
      </c>
      <c r="E31" s="430" t="s">
        <v>525</v>
      </c>
      <c r="F31" s="337">
        <v>7296129</v>
      </c>
      <c r="G31" s="244">
        <v>3.11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44389</v>
      </c>
      <c r="B32" s="244">
        <v>539097</v>
      </c>
      <c r="C32" s="245" t="s">
        <v>1050</v>
      </c>
      <c r="D32" s="245" t="s">
        <v>1051</v>
      </c>
      <c r="E32" s="245" t="s">
        <v>524</v>
      </c>
      <c r="F32" s="337">
        <v>100000</v>
      </c>
      <c r="G32" s="244">
        <v>65.5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44389</v>
      </c>
      <c r="B33" s="244">
        <v>539097</v>
      </c>
      <c r="C33" s="245" t="s">
        <v>1050</v>
      </c>
      <c r="D33" s="245" t="s">
        <v>1052</v>
      </c>
      <c r="E33" s="430" t="s">
        <v>524</v>
      </c>
      <c r="F33" s="337">
        <v>100000</v>
      </c>
      <c r="G33" s="244">
        <v>65.5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44389</v>
      </c>
      <c r="B34" s="244">
        <v>502873</v>
      </c>
      <c r="C34" s="245" t="s">
        <v>1053</v>
      </c>
      <c r="D34" s="245" t="s">
        <v>1054</v>
      </c>
      <c r="E34" s="245" t="s">
        <v>524</v>
      </c>
      <c r="F34" s="337">
        <v>21743</v>
      </c>
      <c r="G34" s="244">
        <v>84.96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44389</v>
      </c>
      <c r="B35" s="244">
        <v>509051</v>
      </c>
      <c r="C35" s="245" t="s">
        <v>993</v>
      </c>
      <c r="D35" s="245" t="s">
        <v>847</v>
      </c>
      <c r="E35" s="430" t="s">
        <v>525</v>
      </c>
      <c r="F35" s="337">
        <v>7372352</v>
      </c>
      <c r="G35" s="244">
        <v>0.95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44389</v>
      </c>
      <c r="B36" s="244">
        <v>538890</v>
      </c>
      <c r="C36" s="245" t="s">
        <v>1055</v>
      </c>
      <c r="D36" s="245" t="s">
        <v>1056</v>
      </c>
      <c r="E36" s="245" t="s">
        <v>524</v>
      </c>
      <c r="F36" s="337">
        <v>54669</v>
      </c>
      <c r="G36" s="244">
        <v>59.3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44389</v>
      </c>
      <c r="B37" s="244">
        <v>539767</v>
      </c>
      <c r="C37" s="245" t="s">
        <v>1057</v>
      </c>
      <c r="D37" s="245" t="s">
        <v>1058</v>
      </c>
      <c r="E37" s="430" t="s">
        <v>525</v>
      </c>
      <c r="F37" s="337">
        <v>36300</v>
      </c>
      <c r="G37" s="244">
        <v>9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44389</v>
      </c>
      <c r="B38" s="244">
        <v>539767</v>
      </c>
      <c r="C38" s="245" t="s">
        <v>1057</v>
      </c>
      <c r="D38" s="245" t="s">
        <v>1059</v>
      </c>
      <c r="E38" s="245" t="s">
        <v>524</v>
      </c>
      <c r="F38" s="337">
        <v>38300</v>
      </c>
      <c r="G38" s="244">
        <v>9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44389</v>
      </c>
      <c r="B39" s="244">
        <v>543305</v>
      </c>
      <c r="C39" s="245" t="s">
        <v>971</v>
      </c>
      <c r="D39" s="245" t="s">
        <v>951</v>
      </c>
      <c r="E39" s="430" t="s">
        <v>524</v>
      </c>
      <c r="F39" s="337">
        <v>24000</v>
      </c>
      <c r="G39" s="244">
        <v>12.28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44389</v>
      </c>
      <c r="B40" s="244">
        <v>543305</v>
      </c>
      <c r="C40" s="245" t="s">
        <v>971</v>
      </c>
      <c r="D40" s="245" t="s">
        <v>951</v>
      </c>
      <c r="E40" s="430" t="s">
        <v>525</v>
      </c>
      <c r="F40" s="337">
        <v>36000</v>
      </c>
      <c r="G40" s="244">
        <v>11.68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44389</v>
      </c>
      <c r="B41" s="244">
        <v>540243</v>
      </c>
      <c r="C41" s="245" t="s">
        <v>1060</v>
      </c>
      <c r="D41" s="245" t="s">
        <v>1061</v>
      </c>
      <c r="E41" s="245" t="s">
        <v>524</v>
      </c>
      <c r="F41" s="337">
        <v>15000</v>
      </c>
      <c r="G41" s="244">
        <v>30.9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44389</v>
      </c>
      <c r="B42" s="244">
        <v>540243</v>
      </c>
      <c r="C42" s="245" t="s">
        <v>1060</v>
      </c>
      <c r="D42" s="245" t="s">
        <v>1062</v>
      </c>
      <c r="E42" s="245" t="s">
        <v>524</v>
      </c>
      <c r="F42" s="337">
        <v>15900</v>
      </c>
      <c r="G42" s="244">
        <v>30.87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44389</v>
      </c>
      <c r="B43" s="244">
        <v>540243</v>
      </c>
      <c r="C43" s="245" t="s">
        <v>1060</v>
      </c>
      <c r="D43" s="245" t="s">
        <v>1063</v>
      </c>
      <c r="E43" s="430" t="s">
        <v>524</v>
      </c>
      <c r="F43" s="337">
        <v>65000</v>
      </c>
      <c r="G43" s="244">
        <v>30.83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44389</v>
      </c>
      <c r="B44" s="244">
        <v>540243</v>
      </c>
      <c r="C44" s="245" t="s">
        <v>1060</v>
      </c>
      <c r="D44" s="245" t="s">
        <v>1064</v>
      </c>
      <c r="E44" s="430" t="s">
        <v>525</v>
      </c>
      <c r="F44" s="337">
        <v>200000</v>
      </c>
      <c r="G44" s="244">
        <v>30.87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44389</v>
      </c>
      <c r="B45" s="244">
        <v>540243</v>
      </c>
      <c r="C45" s="245" t="s">
        <v>1060</v>
      </c>
      <c r="D45" s="245" t="s">
        <v>1065</v>
      </c>
      <c r="E45" s="245" t="s">
        <v>524</v>
      </c>
      <c r="F45" s="337">
        <v>20000</v>
      </c>
      <c r="G45" s="244">
        <v>30.85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44389</v>
      </c>
      <c r="B46" s="244">
        <v>540243</v>
      </c>
      <c r="C46" s="245" t="s">
        <v>1060</v>
      </c>
      <c r="D46" s="245" t="s">
        <v>1066</v>
      </c>
      <c r="E46" s="430" t="s">
        <v>524</v>
      </c>
      <c r="F46" s="337">
        <v>20177</v>
      </c>
      <c r="G46" s="244">
        <v>30.9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44389</v>
      </c>
      <c r="B47" s="244">
        <v>540243</v>
      </c>
      <c r="C47" s="245" t="s">
        <v>1060</v>
      </c>
      <c r="D47" s="245" t="s">
        <v>1067</v>
      </c>
      <c r="E47" s="245" t="s">
        <v>524</v>
      </c>
      <c r="F47" s="337">
        <v>25000</v>
      </c>
      <c r="G47" s="244">
        <v>30.9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44389</v>
      </c>
      <c r="B48" s="244">
        <v>540243</v>
      </c>
      <c r="C48" s="245" t="s">
        <v>1060</v>
      </c>
      <c r="D48" s="245" t="s">
        <v>1068</v>
      </c>
      <c r="E48" s="430" t="s">
        <v>524</v>
      </c>
      <c r="F48" s="337">
        <v>13800</v>
      </c>
      <c r="G48" s="244">
        <v>30.9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44389</v>
      </c>
      <c r="B49" s="244">
        <v>538019</v>
      </c>
      <c r="C49" s="245" t="s">
        <v>1069</v>
      </c>
      <c r="D49" s="245" t="s">
        <v>1070</v>
      </c>
      <c r="E49" s="430" t="s">
        <v>525</v>
      </c>
      <c r="F49" s="337">
        <v>525000</v>
      </c>
      <c r="G49" s="244">
        <v>4.93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44389</v>
      </c>
      <c r="B50" s="244">
        <v>540386</v>
      </c>
      <c r="C50" s="245" t="s">
        <v>995</v>
      </c>
      <c r="D50" s="245" t="s">
        <v>1071</v>
      </c>
      <c r="E50" s="245" t="s">
        <v>524</v>
      </c>
      <c r="F50" s="337">
        <v>96000</v>
      </c>
      <c r="G50" s="244">
        <v>4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44389</v>
      </c>
      <c r="B51" s="244">
        <v>540386</v>
      </c>
      <c r="C51" s="245" t="s">
        <v>995</v>
      </c>
      <c r="D51" s="245" t="s">
        <v>1071</v>
      </c>
      <c r="E51" s="245" t="s">
        <v>525</v>
      </c>
      <c r="F51" s="337">
        <v>10152</v>
      </c>
      <c r="G51" s="244">
        <v>4.17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44389</v>
      </c>
      <c r="B52" s="244">
        <v>540386</v>
      </c>
      <c r="C52" s="245" t="s">
        <v>995</v>
      </c>
      <c r="D52" s="245" t="s">
        <v>997</v>
      </c>
      <c r="E52" s="245" t="s">
        <v>525</v>
      </c>
      <c r="F52" s="337">
        <v>201377</v>
      </c>
      <c r="G52" s="244">
        <v>4.01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44389</v>
      </c>
      <c r="B53" s="244">
        <v>539291</v>
      </c>
      <c r="C53" s="245" t="s">
        <v>914</v>
      </c>
      <c r="D53" s="245" t="s">
        <v>931</v>
      </c>
      <c r="E53" s="430" t="s">
        <v>524</v>
      </c>
      <c r="F53" s="337">
        <v>38681</v>
      </c>
      <c r="G53" s="244">
        <v>16.18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44389</v>
      </c>
      <c r="B54" s="244">
        <v>539291</v>
      </c>
      <c r="C54" s="245" t="s">
        <v>914</v>
      </c>
      <c r="D54" s="245" t="s">
        <v>931</v>
      </c>
      <c r="E54" s="430" t="s">
        <v>525</v>
      </c>
      <c r="F54" s="337">
        <v>32799</v>
      </c>
      <c r="G54" s="244">
        <v>16.38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44389</v>
      </c>
      <c r="B55" s="244">
        <v>539291</v>
      </c>
      <c r="C55" s="245" t="s">
        <v>914</v>
      </c>
      <c r="D55" s="245" t="s">
        <v>1072</v>
      </c>
      <c r="E55" s="245" t="s">
        <v>525</v>
      </c>
      <c r="F55" s="337">
        <v>18600</v>
      </c>
      <c r="G55" s="244">
        <v>16.149999999999999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44389</v>
      </c>
      <c r="B56" s="244">
        <v>530589</v>
      </c>
      <c r="C56" s="245" t="s">
        <v>1073</v>
      </c>
      <c r="D56" s="245" t="s">
        <v>858</v>
      </c>
      <c r="E56" s="245" t="s">
        <v>524</v>
      </c>
      <c r="F56" s="337">
        <v>57660</v>
      </c>
      <c r="G56" s="244">
        <v>156.62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44389</v>
      </c>
      <c r="B57" s="244">
        <v>540175</v>
      </c>
      <c r="C57" s="245" t="s">
        <v>998</v>
      </c>
      <c r="D57" s="245" t="s">
        <v>999</v>
      </c>
      <c r="E57" s="430" t="s">
        <v>525</v>
      </c>
      <c r="F57" s="337">
        <v>33004</v>
      </c>
      <c r="G57" s="244">
        <v>13.65</v>
      </c>
      <c r="H57" s="315" t="s">
        <v>305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44389</v>
      </c>
      <c r="B58" s="244">
        <v>532092</v>
      </c>
      <c r="C58" s="245" t="s">
        <v>1074</v>
      </c>
      <c r="D58" s="245" t="s">
        <v>1075</v>
      </c>
      <c r="E58" s="245" t="s">
        <v>525</v>
      </c>
      <c r="F58" s="337">
        <v>271000</v>
      </c>
      <c r="G58" s="244">
        <v>2.99</v>
      </c>
      <c r="H58" s="315" t="s">
        <v>305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44389</v>
      </c>
      <c r="B59" s="244">
        <v>539526</v>
      </c>
      <c r="C59" s="245" t="s">
        <v>1000</v>
      </c>
      <c r="D59" s="245" t="s">
        <v>1001</v>
      </c>
      <c r="E59" s="245" t="s">
        <v>525</v>
      </c>
      <c r="F59" s="337">
        <v>1745000</v>
      </c>
      <c r="G59" s="244">
        <v>0.77</v>
      </c>
      <c r="H59" s="315" t="s">
        <v>305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44389</v>
      </c>
      <c r="B60" s="244">
        <v>539526</v>
      </c>
      <c r="C60" s="245" t="s">
        <v>1000</v>
      </c>
      <c r="D60" s="245" t="s">
        <v>1002</v>
      </c>
      <c r="E60" s="245" t="s">
        <v>524</v>
      </c>
      <c r="F60" s="337">
        <v>844847</v>
      </c>
      <c r="G60" s="244">
        <v>0.79</v>
      </c>
      <c r="H60" s="315" t="s">
        <v>305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44389</v>
      </c>
      <c r="B61" s="244">
        <v>539526</v>
      </c>
      <c r="C61" s="245" t="s">
        <v>1000</v>
      </c>
      <c r="D61" s="245" t="s">
        <v>1002</v>
      </c>
      <c r="E61" s="245" t="s">
        <v>525</v>
      </c>
      <c r="F61" s="337">
        <v>464090</v>
      </c>
      <c r="G61" s="244">
        <v>0.78</v>
      </c>
      <c r="H61" s="315" t="s">
        <v>305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44389</v>
      </c>
      <c r="B62" s="244">
        <v>542025</v>
      </c>
      <c r="C62" s="222" t="s">
        <v>1076</v>
      </c>
      <c r="D62" s="222" t="s">
        <v>1077</v>
      </c>
      <c r="E62" s="245" t="s">
        <v>524</v>
      </c>
      <c r="F62" s="337">
        <v>72000</v>
      </c>
      <c r="G62" s="244">
        <v>24.92</v>
      </c>
      <c r="H62" s="315" t="s">
        <v>305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44389</v>
      </c>
      <c r="B63" s="244">
        <v>542025</v>
      </c>
      <c r="C63" s="245" t="s">
        <v>1076</v>
      </c>
      <c r="D63" s="245" t="s">
        <v>1077</v>
      </c>
      <c r="E63" s="245" t="s">
        <v>525</v>
      </c>
      <c r="F63" s="337">
        <v>12000</v>
      </c>
      <c r="G63" s="244">
        <v>25.01</v>
      </c>
      <c r="H63" s="315" t="s">
        <v>305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44389</v>
      </c>
      <c r="B64" s="244">
        <v>542025</v>
      </c>
      <c r="C64" s="245" t="s">
        <v>1076</v>
      </c>
      <c r="D64" s="245" t="s">
        <v>858</v>
      </c>
      <c r="E64" s="245" t="s">
        <v>524</v>
      </c>
      <c r="F64" s="337">
        <v>129000</v>
      </c>
      <c r="G64" s="244">
        <v>24.79</v>
      </c>
      <c r="H64" s="315" t="s">
        <v>305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44389</v>
      </c>
      <c r="B65" s="244">
        <v>542025</v>
      </c>
      <c r="C65" s="245" t="s">
        <v>1076</v>
      </c>
      <c r="D65" s="245" t="s">
        <v>996</v>
      </c>
      <c r="E65" s="245" t="s">
        <v>525</v>
      </c>
      <c r="F65" s="337">
        <v>243000</v>
      </c>
      <c r="G65" s="244">
        <v>24.78</v>
      </c>
      <c r="H65" s="315" t="s">
        <v>305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44389</v>
      </c>
      <c r="B66" s="244">
        <v>540108</v>
      </c>
      <c r="C66" s="245" t="s">
        <v>1078</v>
      </c>
      <c r="D66" s="245" t="s">
        <v>1079</v>
      </c>
      <c r="E66" s="245" t="s">
        <v>524</v>
      </c>
      <c r="F66" s="337">
        <v>33611</v>
      </c>
      <c r="G66" s="244">
        <v>65.44</v>
      </c>
      <c r="H66" s="315" t="s">
        <v>305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44389</v>
      </c>
      <c r="B67" s="244">
        <v>540108</v>
      </c>
      <c r="C67" s="245" t="s">
        <v>1078</v>
      </c>
      <c r="D67" s="245" t="s">
        <v>1079</v>
      </c>
      <c r="E67" s="245" t="s">
        <v>525</v>
      </c>
      <c r="F67" s="337">
        <v>721</v>
      </c>
      <c r="G67" s="244">
        <v>66.349999999999994</v>
      </c>
      <c r="H67" s="315" t="s">
        <v>305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44389</v>
      </c>
      <c r="B68" s="244">
        <v>540108</v>
      </c>
      <c r="C68" s="245" t="s">
        <v>1078</v>
      </c>
      <c r="D68" s="245" t="s">
        <v>1080</v>
      </c>
      <c r="E68" s="245" t="s">
        <v>525</v>
      </c>
      <c r="F68" s="337">
        <v>48000</v>
      </c>
      <c r="G68" s="244">
        <v>61.4</v>
      </c>
      <c r="H68" s="315" t="s">
        <v>305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44389</v>
      </c>
      <c r="B69" s="244">
        <v>540108</v>
      </c>
      <c r="C69" s="245" t="s">
        <v>1078</v>
      </c>
      <c r="D69" s="245" t="s">
        <v>1081</v>
      </c>
      <c r="E69" s="245" t="s">
        <v>524</v>
      </c>
      <c r="F69" s="337">
        <v>36588</v>
      </c>
      <c r="G69" s="244">
        <v>63.86</v>
      </c>
      <c r="H69" s="315" t="s">
        <v>305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44389</v>
      </c>
      <c r="B70" s="244">
        <v>540108</v>
      </c>
      <c r="C70" s="245" t="s">
        <v>1078</v>
      </c>
      <c r="D70" s="245" t="s">
        <v>1081</v>
      </c>
      <c r="E70" s="245" t="s">
        <v>525</v>
      </c>
      <c r="F70" s="337">
        <v>29899</v>
      </c>
      <c r="G70" s="244">
        <v>63.6</v>
      </c>
      <c r="H70" s="315" t="s">
        <v>305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44389</v>
      </c>
      <c r="B71" s="244">
        <v>540108</v>
      </c>
      <c r="C71" s="245" t="s">
        <v>1078</v>
      </c>
      <c r="D71" s="245" t="s">
        <v>1082</v>
      </c>
      <c r="E71" s="245" t="s">
        <v>525</v>
      </c>
      <c r="F71" s="337">
        <v>34474</v>
      </c>
      <c r="G71" s="244">
        <v>56.42</v>
      </c>
      <c r="H71" s="315" t="s">
        <v>305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44389</v>
      </c>
      <c r="B72" s="244">
        <v>540108</v>
      </c>
      <c r="C72" s="245" t="s">
        <v>1078</v>
      </c>
      <c r="D72" s="245" t="s">
        <v>858</v>
      </c>
      <c r="E72" s="245" t="s">
        <v>524</v>
      </c>
      <c r="F72" s="337">
        <v>52000</v>
      </c>
      <c r="G72" s="244">
        <v>61.04</v>
      </c>
      <c r="H72" s="315" t="s">
        <v>305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44389</v>
      </c>
      <c r="B73" s="244">
        <v>540108</v>
      </c>
      <c r="C73" s="245" t="s">
        <v>1078</v>
      </c>
      <c r="D73" s="245" t="s">
        <v>858</v>
      </c>
      <c r="E73" s="245" t="s">
        <v>525</v>
      </c>
      <c r="F73" s="337">
        <v>52000</v>
      </c>
      <c r="G73" s="244">
        <v>60.65</v>
      </c>
      <c r="H73" s="315" t="s">
        <v>305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44389</v>
      </c>
      <c r="B74" s="244">
        <v>540108</v>
      </c>
      <c r="C74" s="245" t="s">
        <v>1078</v>
      </c>
      <c r="D74" s="245" t="s">
        <v>1083</v>
      </c>
      <c r="E74" s="245" t="s">
        <v>525</v>
      </c>
      <c r="F74" s="337">
        <v>236034</v>
      </c>
      <c r="G74" s="244">
        <v>63.78</v>
      </c>
      <c r="H74" s="315" t="s">
        <v>305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44389</v>
      </c>
      <c r="B75" s="244">
        <v>540108</v>
      </c>
      <c r="C75" s="245" t="s">
        <v>1078</v>
      </c>
      <c r="D75" s="245" t="s">
        <v>1035</v>
      </c>
      <c r="E75" s="245" t="s">
        <v>525</v>
      </c>
      <c r="F75" s="337">
        <v>93890</v>
      </c>
      <c r="G75" s="244">
        <v>64.22</v>
      </c>
      <c r="H75" s="315" t="s">
        <v>305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44389</v>
      </c>
      <c r="B76" s="244">
        <v>538607</v>
      </c>
      <c r="C76" s="245" t="s">
        <v>1084</v>
      </c>
      <c r="D76" s="245" t="s">
        <v>1085</v>
      </c>
      <c r="E76" s="245" t="s">
        <v>525</v>
      </c>
      <c r="F76" s="337">
        <v>1414461</v>
      </c>
      <c r="G76" s="244">
        <v>2.29</v>
      </c>
      <c r="H76" s="315" t="s">
        <v>305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44389</v>
      </c>
      <c r="B77" s="244">
        <v>538607</v>
      </c>
      <c r="C77" s="245" t="s">
        <v>1084</v>
      </c>
      <c r="D77" s="245" t="s">
        <v>1086</v>
      </c>
      <c r="E77" s="245" t="s">
        <v>525</v>
      </c>
      <c r="F77" s="337">
        <v>1212807</v>
      </c>
      <c r="G77" s="244">
        <v>2.2599999999999998</v>
      </c>
      <c r="H77" s="315" t="s">
        <v>305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44389</v>
      </c>
      <c r="B78" s="244">
        <v>538607</v>
      </c>
      <c r="C78" s="245" t="s">
        <v>1084</v>
      </c>
      <c r="D78" s="245" t="s">
        <v>1087</v>
      </c>
      <c r="E78" s="245" t="s">
        <v>525</v>
      </c>
      <c r="F78" s="337">
        <v>1437600</v>
      </c>
      <c r="G78" s="244">
        <v>2.2599999999999998</v>
      </c>
      <c r="H78" s="315" t="s">
        <v>305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44389</v>
      </c>
      <c r="B79" s="244">
        <v>538607</v>
      </c>
      <c r="C79" s="245" t="s">
        <v>1084</v>
      </c>
      <c r="D79" s="245" t="s">
        <v>1088</v>
      </c>
      <c r="E79" s="245" t="s">
        <v>524</v>
      </c>
      <c r="F79" s="337">
        <v>3215952</v>
      </c>
      <c r="G79" s="244">
        <v>2.2599999999999998</v>
      </c>
      <c r="H79" s="315" t="s">
        <v>305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44389</v>
      </c>
      <c r="B80" s="244">
        <v>538607</v>
      </c>
      <c r="C80" s="245" t="s">
        <v>1084</v>
      </c>
      <c r="D80" s="245" t="s">
        <v>1088</v>
      </c>
      <c r="E80" s="245" t="s">
        <v>525</v>
      </c>
      <c r="F80" s="337">
        <v>952</v>
      </c>
      <c r="G80" s="244">
        <v>2.29</v>
      </c>
      <c r="H80" s="315" t="s">
        <v>305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44389</v>
      </c>
      <c r="B81" s="244">
        <v>532090</v>
      </c>
      <c r="C81" s="245" t="s">
        <v>1089</v>
      </c>
      <c r="D81" s="245" t="s">
        <v>1090</v>
      </c>
      <c r="E81" s="245" t="s">
        <v>525</v>
      </c>
      <c r="F81" s="337">
        <v>635500</v>
      </c>
      <c r="G81" s="244">
        <v>1.24</v>
      </c>
      <c r="H81" s="315" t="s">
        <v>305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44389</v>
      </c>
      <c r="B82" s="244">
        <v>532411</v>
      </c>
      <c r="C82" s="245" t="s">
        <v>1091</v>
      </c>
      <c r="D82" s="245" t="s">
        <v>1092</v>
      </c>
      <c r="E82" s="245" t="s">
        <v>525</v>
      </c>
      <c r="F82" s="337">
        <v>20470782</v>
      </c>
      <c r="G82" s="244">
        <v>0.2</v>
      </c>
      <c r="H82" s="315" t="s">
        <v>305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44389</v>
      </c>
      <c r="B83" s="244">
        <v>539222</v>
      </c>
      <c r="C83" s="245" t="s">
        <v>1093</v>
      </c>
      <c r="D83" s="245" t="s">
        <v>1094</v>
      </c>
      <c r="E83" s="245" t="s">
        <v>524</v>
      </c>
      <c r="F83" s="337">
        <v>47500</v>
      </c>
      <c r="G83" s="244">
        <v>9.23</v>
      </c>
      <c r="H83" s="315" t="s">
        <v>305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44389</v>
      </c>
      <c r="B84" s="244">
        <v>539222</v>
      </c>
      <c r="C84" s="245" t="s">
        <v>1093</v>
      </c>
      <c r="D84" s="245" t="s">
        <v>1094</v>
      </c>
      <c r="E84" s="245" t="s">
        <v>525</v>
      </c>
      <c r="F84" s="337">
        <v>32500</v>
      </c>
      <c r="G84" s="244">
        <v>9.35</v>
      </c>
      <c r="H84" s="315" t="s">
        <v>305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44389</v>
      </c>
      <c r="B85" s="244">
        <v>539222</v>
      </c>
      <c r="C85" s="245" t="s">
        <v>1093</v>
      </c>
      <c r="D85" s="245" t="s">
        <v>994</v>
      </c>
      <c r="E85" s="245" t="s">
        <v>525</v>
      </c>
      <c r="F85" s="337">
        <v>30000</v>
      </c>
      <c r="G85" s="244">
        <v>9.23</v>
      </c>
      <c r="H85" s="315" t="s">
        <v>305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44389</v>
      </c>
      <c r="B86" s="244">
        <v>539222</v>
      </c>
      <c r="C86" s="245" t="s">
        <v>1093</v>
      </c>
      <c r="D86" s="245" t="s">
        <v>1095</v>
      </c>
      <c r="E86" s="245" t="s">
        <v>524</v>
      </c>
      <c r="F86" s="337">
        <v>45000</v>
      </c>
      <c r="G86" s="244">
        <v>9.39</v>
      </c>
      <c r="H86" s="315" t="s">
        <v>305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44389</v>
      </c>
      <c r="B87" s="244">
        <v>539222</v>
      </c>
      <c r="C87" s="245" t="s">
        <v>1093</v>
      </c>
      <c r="D87" s="245" t="s">
        <v>1095</v>
      </c>
      <c r="E87" s="245" t="s">
        <v>525</v>
      </c>
      <c r="F87" s="337">
        <v>45000</v>
      </c>
      <c r="G87" s="244">
        <v>9.24</v>
      </c>
      <c r="H87" s="315" t="s">
        <v>305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44389</v>
      </c>
      <c r="B88" s="244">
        <v>531404</v>
      </c>
      <c r="C88" s="245" t="s">
        <v>1096</v>
      </c>
      <c r="D88" s="245" t="s">
        <v>847</v>
      </c>
      <c r="E88" s="245" t="s">
        <v>524</v>
      </c>
      <c r="F88" s="337">
        <v>500000</v>
      </c>
      <c r="G88" s="244">
        <v>1.47</v>
      </c>
      <c r="H88" s="315" t="s">
        <v>305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44389</v>
      </c>
      <c r="B89" s="244">
        <v>531404</v>
      </c>
      <c r="C89" s="245" t="s">
        <v>1096</v>
      </c>
      <c r="D89" s="245" t="s">
        <v>1097</v>
      </c>
      <c r="E89" s="245" t="s">
        <v>525</v>
      </c>
      <c r="F89" s="337">
        <v>500000</v>
      </c>
      <c r="G89" s="244">
        <v>1.47</v>
      </c>
      <c r="H89" s="315" t="s">
        <v>305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44389</v>
      </c>
      <c r="B90" s="244">
        <v>503624</v>
      </c>
      <c r="C90" s="245" t="s">
        <v>1004</v>
      </c>
      <c r="D90" s="245" t="s">
        <v>1005</v>
      </c>
      <c r="E90" s="245" t="s">
        <v>525</v>
      </c>
      <c r="F90" s="337">
        <v>88803</v>
      </c>
      <c r="G90" s="244">
        <v>5.3</v>
      </c>
      <c r="H90" s="315" t="s">
        <v>305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44389</v>
      </c>
      <c r="B91" s="244" t="s">
        <v>1006</v>
      </c>
      <c r="C91" s="245" t="s">
        <v>1007</v>
      </c>
      <c r="D91" s="245" t="s">
        <v>832</v>
      </c>
      <c r="E91" s="245" t="s">
        <v>524</v>
      </c>
      <c r="F91" s="337">
        <v>44439</v>
      </c>
      <c r="G91" s="244">
        <v>438.59</v>
      </c>
      <c r="H91" s="315" t="s">
        <v>814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44389</v>
      </c>
      <c r="B92" s="244" t="s">
        <v>1006</v>
      </c>
      <c r="C92" s="245" t="s">
        <v>1007</v>
      </c>
      <c r="D92" s="245" t="s">
        <v>819</v>
      </c>
      <c r="E92" s="245" t="s">
        <v>524</v>
      </c>
      <c r="F92" s="337">
        <v>140311</v>
      </c>
      <c r="G92" s="244">
        <v>440.27</v>
      </c>
      <c r="H92" s="315" t="s">
        <v>814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44389</v>
      </c>
      <c r="B93" s="244" t="s">
        <v>1098</v>
      </c>
      <c r="C93" s="245" t="s">
        <v>1099</v>
      </c>
      <c r="D93" s="245" t="s">
        <v>832</v>
      </c>
      <c r="E93" s="245" t="s">
        <v>524</v>
      </c>
      <c r="F93" s="337">
        <v>108889</v>
      </c>
      <c r="G93" s="244">
        <v>148.81</v>
      </c>
      <c r="H93" s="315" t="s">
        <v>814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44389</v>
      </c>
      <c r="B94" s="244" t="s">
        <v>1098</v>
      </c>
      <c r="C94" s="245" t="s">
        <v>1099</v>
      </c>
      <c r="D94" s="245" t="s">
        <v>819</v>
      </c>
      <c r="E94" s="245" t="s">
        <v>524</v>
      </c>
      <c r="F94" s="337">
        <v>124526</v>
      </c>
      <c r="G94" s="244">
        <v>149.83000000000001</v>
      </c>
      <c r="H94" s="315" t="s">
        <v>814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44389</v>
      </c>
      <c r="B95" s="244" t="s">
        <v>1100</v>
      </c>
      <c r="C95" s="245" t="s">
        <v>1101</v>
      </c>
      <c r="D95" s="245" t="s">
        <v>1102</v>
      </c>
      <c r="E95" s="245" t="s">
        <v>524</v>
      </c>
      <c r="F95" s="337">
        <v>91100</v>
      </c>
      <c r="G95" s="244">
        <v>45.39</v>
      </c>
      <c r="H95" s="315" t="s">
        <v>814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44389</v>
      </c>
      <c r="B96" s="244" t="s">
        <v>1008</v>
      </c>
      <c r="C96" s="245" t="s">
        <v>1009</v>
      </c>
      <c r="D96" s="245" t="s">
        <v>819</v>
      </c>
      <c r="E96" s="245" t="s">
        <v>524</v>
      </c>
      <c r="F96" s="337">
        <v>285094</v>
      </c>
      <c r="G96" s="244">
        <v>70.78</v>
      </c>
      <c r="H96" s="315" t="s">
        <v>814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44389</v>
      </c>
      <c r="B97" s="244" t="s">
        <v>1103</v>
      </c>
      <c r="C97" s="245" t="s">
        <v>1104</v>
      </c>
      <c r="D97" s="245" t="s">
        <v>819</v>
      </c>
      <c r="E97" s="245" t="s">
        <v>524</v>
      </c>
      <c r="F97" s="337">
        <v>1327042</v>
      </c>
      <c r="G97" s="244">
        <v>93.28</v>
      </c>
      <c r="H97" s="315" t="s">
        <v>814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44389</v>
      </c>
      <c r="B98" s="244" t="s">
        <v>1105</v>
      </c>
      <c r="C98" s="245" t="s">
        <v>1106</v>
      </c>
      <c r="D98" s="245" t="s">
        <v>1107</v>
      </c>
      <c r="E98" s="245" t="s">
        <v>524</v>
      </c>
      <c r="F98" s="337">
        <v>250000</v>
      </c>
      <c r="G98" s="244">
        <v>41.4</v>
      </c>
      <c r="H98" s="315" t="s">
        <v>814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44389</v>
      </c>
      <c r="B99" s="244" t="s">
        <v>1108</v>
      </c>
      <c r="C99" s="245" t="s">
        <v>1109</v>
      </c>
      <c r="D99" s="245" t="s">
        <v>1110</v>
      </c>
      <c r="E99" s="245" t="s">
        <v>524</v>
      </c>
      <c r="F99" s="337">
        <v>300000</v>
      </c>
      <c r="G99" s="244">
        <v>3.83</v>
      </c>
      <c r="H99" s="315" t="s">
        <v>814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44389</v>
      </c>
      <c r="B100" s="244" t="s">
        <v>1111</v>
      </c>
      <c r="C100" s="245" t="s">
        <v>1112</v>
      </c>
      <c r="D100" s="245" t="s">
        <v>832</v>
      </c>
      <c r="E100" s="245" t="s">
        <v>524</v>
      </c>
      <c r="F100" s="337">
        <v>108439</v>
      </c>
      <c r="G100" s="244">
        <v>457.66</v>
      </c>
      <c r="H100" s="315" t="s">
        <v>814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44389</v>
      </c>
      <c r="B101" s="244" t="s">
        <v>1111</v>
      </c>
      <c r="C101" s="245" t="s">
        <v>1112</v>
      </c>
      <c r="D101" s="245" t="s">
        <v>819</v>
      </c>
      <c r="E101" s="245" t="s">
        <v>524</v>
      </c>
      <c r="F101" s="337">
        <v>166723</v>
      </c>
      <c r="G101" s="244">
        <v>456.86</v>
      </c>
      <c r="H101" s="315" t="s">
        <v>814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44389</v>
      </c>
      <c r="B102" s="244" t="s">
        <v>1113</v>
      </c>
      <c r="C102" s="245" t="s">
        <v>1114</v>
      </c>
      <c r="D102" s="245" t="s">
        <v>858</v>
      </c>
      <c r="E102" s="245" t="s">
        <v>524</v>
      </c>
      <c r="F102" s="337">
        <v>353854</v>
      </c>
      <c r="G102" s="244">
        <v>33.9</v>
      </c>
      <c r="H102" s="315" t="s">
        <v>814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44389</v>
      </c>
      <c r="B103" s="244" t="s">
        <v>1115</v>
      </c>
      <c r="C103" s="245" t="s">
        <v>1116</v>
      </c>
      <c r="D103" s="245" t="s">
        <v>858</v>
      </c>
      <c r="E103" s="245" t="s">
        <v>524</v>
      </c>
      <c r="F103" s="337">
        <v>248526</v>
      </c>
      <c r="G103" s="244">
        <v>53.33</v>
      </c>
      <c r="H103" s="315" t="s">
        <v>814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44389</v>
      </c>
      <c r="B104" s="244" t="s">
        <v>1117</v>
      </c>
      <c r="C104" s="245" t="s">
        <v>1118</v>
      </c>
      <c r="D104" s="245" t="s">
        <v>1119</v>
      </c>
      <c r="E104" s="245" t="s">
        <v>524</v>
      </c>
      <c r="F104" s="337">
        <v>80000</v>
      </c>
      <c r="G104" s="244">
        <v>219.05</v>
      </c>
      <c r="H104" s="315" t="s">
        <v>814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44389</v>
      </c>
      <c r="B105" s="244" t="s">
        <v>972</v>
      </c>
      <c r="C105" s="245" t="s">
        <v>973</v>
      </c>
      <c r="D105" s="245" t="s">
        <v>832</v>
      </c>
      <c r="E105" s="245" t="s">
        <v>524</v>
      </c>
      <c r="F105" s="337">
        <v>190575</v>
      </c>
      <c r="G105" s="244">
        <v>162.15</v>
      </c>
      <c r="H105" s="315" t="s">
        <v>814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44389</v>
      </c>
      <c r="B106" s="244" t="s">
        <v>972</v>
      </c>
      <c r="C106" s="245" t="s">
        <v>973</v>
      </c>
      <c r="D106" s="245" t="s">
        <v>819</v>
      </c>
      <c r="E106" s="245" t="s">
        <v>524</v>
      </c>
      <c r="F106" s="337">
        <v>361444</v>
      </c>
      <c r="G106" s="244">
        <v>162.53</v>
      </c>
      <c r="H106" s="315" t="s">
        <v>814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44389</v>
      </c>
      <c r="B107" s="244" t="s">
        <v>1120</v>
      </c>
      <c r="C107" s="245" t="s">
        <v>1121</v>
      </c>
      <c r="D107" s="245" t="s">
        <v>1122</v>
      </c>
      <c r="E107" s="245" t="s">
        <v>524</v>
      </c>
      <c r="F107" s="337">
        <v>132000</v>
      </c>
      <c r="G107" s="244">
        <v>8.65</v>
      </c>
      <c r="H107" s="315" t="s">
        <v>814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44389</v>
      </c>
      <c r="B108" s="244" t="s">
        <v>1123</v>
      </c>
      <c r="C108" s="245" t="s">
        <v>1124</v>
      </c>
      <c r="D108" s="245" t="s">
        <v>832</v>
      </c>
      <c r="E108" s="245" t="s">
        <v>524</v>
      </c>
      <c r="F108" s="337">
        <v>114282</v>
      </c>
      <c r="G108" s="244">
        <v>1538.88</v>
      </c>
      <c r="H108" s="315" t="s">
        <v>814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44389</v>
      </c>
      <c r="B109" s="244" t="s">
        <v>1123</v>
      </c>
      <c r="C109" s="245" t="s">
        <v>1124</v>
      </c>
      <c r="D109" s="245" t="s">
        <v>932</v>
      </c>
      <c r="E109" s="245" t="s">
        <v>524</v>
      </c>
      <c r="F109" s="337">
        <v>200490</v>
      </c>
      <c r="G109" s="244">
        <v>1536.52</v>
      </c>
      <c r="H109" s="315" t="s">
        <v>814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44389</v>
      </c>
      <c r="B110" s="244" t="s">
        <v>1123</v>
      </c>
      <c r="C110" s="245" t="s">
        <v>1124</v>
      </c>
      <c r="D110" s="245" t="s">
        <v>1010</v>
      </c>
      <c r="E110" s="245" t="s">
        <v>524</v>
      </c>
      <c r="F110" s="337">
        <v>165524</v>
      </c>
      <c r="G110" s="244">
        <v>1546.82</v>
      </c>
      <c r="H110" s="315" t="s">
        <v>814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44389</v>
      </c>
      <c r="B111" s="244" t="s">
        <v>1123</v>
      </c>
      <c r="C111" s="245" t="s">
        <v>1124</v>
      </c>
      <c r="D111" s="245" t="s">
        <v>1003</v>
      </c>
      <c r="E111" s="245" t="s">
        <v>524</v>
      </c>
      <c r="F111" s="337">
        <v>77190</v>
      </c>
      <c r="G111" s="244">
        <v>1557.65</v>
      </c>
      <c r="H111" s="315" t="s">
        <v>814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44389</v>
      </c>
      <c r="B112" s="244" t="s">
        <v>1123</v>
      </c>
      <c r="C112" s="245" t="s">
        <v>1124</v>
      </c>
      <c r="D112" s="245" t="s">
        <v>819</v>
      </c>
      <c r="E112" s="245" t="s">
        <v>524</v>
      </c>
      <c r="F112" s="337">
        <v>277255</v>
      </c>
      <c r="G112" s="244">
        <v>1525.31</v>
      </c>
      <c r="H112" s="315" t="s">
        <v>814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44389</v>
      </c>
      <c r="B113" s="244" t="s">
        <v>1125</v>
      </c>
      <c r="C113" s="245" t="s">
        <v>1126</v>
      </c>
      <c r="D113" s="245" t="s">
        <v>832</v>
      </c>
      <c r="E113" s="245" t="s">
        <v>524</v>
      </c>
      <c r="F113" s="337">
        <v>176536</v>
      </c>
      <c r="G113" s="244">
        <v>121.86</v>
      </c>
      <c r="H113" s="315" t="s">
        <v>814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44389</v>
      </c>
      <c r="B114" s="244" t="s">
        <v>1125</v>
      </c>
      <c r="C114" s="245" t="s">
        <v>1126</v>
      </c>
      <c r="D114" s="245" t="s">
        <v>1127</v>
      </c>
      <c r="E114" s="245" t="s">
        <v>524</v>
      </c>
      <c r="F114" s="337">
        <v>217592</v>
      </c>
      <c r="G114" s="244">
        <v>129</v>
      </c>
      <c r="H114" s="315" t="s">
        <v>814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44389</v>
      </c>
      <c r="B115" s="244" t="s">
        <v>1125</v>
      </c>
      <c r="C115" s="245" t="s">
        <v>1126</v>
      </c>
      <c r="D115" s="245" t="s">
        <v>819</v>
      </c>
      <c r="E115" s="245" t="s">
        <v>524</v>
      </c>
      <c r="F115" s="337">
        <v>200271</v>
      </c>
      <c r="G115" s="244">
        <v>120.79</v>
      </c>
      <c r="H115" s="315" t="s">
        <v>814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44389</v>
      </c>
      <c r="B116" s="244" t="s">
        <v>363</v>
      </c>
      <c r="C116" s="245" t="s">
        <v>1011</v>
      </c>
      <c r="D116" s="245" t="s">
        <v>819</v>
      </c>
      <c r="E116" s="245" t="s">
        <v>524</v>
      </c>
      <c r="F116" s="337">
        <v>1295922</v>
      </c>
      <c r="G116" s="244">
        <v>371</v>
      </c>
      <c r="H116" s="315" t="s">
        <v>814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44389</v>
      </c>
      <c r="B117" s="244" t="s">
        <v>363</v>
      </c>
      <c r="C117" s="245" t="s">
        <v>1011</v>
      </c>
      <c r="D117" s="245" t="s">
        <v>1012</v>
      </c>
      <c r="E117" s="245" t="s">
        <v>524</v>
      </c>
      <c r="F117" s="337">
        <v>1252100</v>
      </c>
      <c r="G117" s="244">
        <v>370.55</v>
      </c>
      <c r="H117" s="315" t="s">
        <v>814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44389</v>
      </c>
      <c r="B118" s="244" t="s">
        <v>1047</v>
      </c>
      <c r="C118" s="245" t="s">
        <v>1128</v>
      </c>
      <c r="D118" s="245" t="s">
        <v>847</v>
      </c>
      <c r="E118" s="245" t="s">
        <v>524</v>
      </c>
      <c r="F118" s="337">
        <v>15255797</v>
      </c>
      <c r="G118" s="244">
        <v>3</v>
      </c>
      <c r="H118" s="315" t="s">
        <v>814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44389</v>
      </c>
      <c r="B119" s="244" t="s">
        <v>1047</v>
      </c>
      <c r="C119" s="245" t="s">
        <v>1128</v>
      </c>
      <c r="D119" s="245" t="s">
        <v>952</v>
      </c>
      <c r="E119" s="245" t="s">
        <v>524</v>
      </c>
      <c r="F119" s="337">
        <v>15508716</v>
      </c>
      <c r="G119" s="244">
        <v>3.07</v>
      </c>
      <c r="H119" s="315" t="s">
        <v>814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44389</v>
      </c>
      <c r="B120" s="244" t="s">
        <v>1047</v>
      </c>
      <c r="C120" s="245" t="s">
        <v>1128</v>
      </c>
      <c r="D120" s="245" t="s">
        <v>1017</v>
      </c>
      <c r="E120" s="245" t="s">
        <v>524</v>
      </c>
      <c r="F120" s="337">
        <v>5072711</v>
      </c>
      <c r="G120" s="244">
        <v>3.05</v>
      </c>
      <c r="H120" s="315" t="s">
        <v>814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44389</v>
      </c>
      <c r="B121" s="244" t="s">
        <v>1047</v>
      </c>
      <c r="C121" s="245" t="s">
        <v>1128</v>
      </c>
      <c r="D121" s="245" t="s">
        <v>1129</v>
      </c>
      <c r="E121" s="245" t="s">
        <v>524</v>
      </c>
      <c r="F121" s="337">
        <v>7500053</v>
      </c>
      <c r="G121" s="244">
        <v>3.15</v>
      </c>
      <c r="H121" s="315" t="s">
        <v>814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44389</v>
      </c>
      <c r="B122" s="244" t="s">
        <v>367</v>
      </c>
      <c r="C122" s="245" t="s">
        <v>1130</v>
      </c>
      <c r="D122" s="245" t="s">
        <v>819</v>
      </c>
      <c r="E122" s="245" t="s">
        <v>524</v>
      </c>
      <c r="F122" s="337">
        <v>453350</v>
      </c>
      <c r="G122" s="244">
        <v>464.54</v>
      </c>
      <c r="H122" s="315" t="s">
        <v>814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44389</v>
      </c>
      <c r="B123" s="244" t="s">
        <v>1131</v>
      </c>
      <c r="C123" s="245" t="s">
        <v>1132</v>
      </c>
      <c r="D123" s="245" t="s">
        <v>1133</v>
      </c>
      <c r="E123" s="245" t="s">
        <v>524</v>
      </c>
      <c r="F123" s="337">
        <v>143668</v>
      </c>
      <c r="G123" s="244">
        <v>223.14</v>
      </c>
      <c r="H123" s="315" t="s">
        <v>814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44389</v>
      </c>
      <c r="B124" s="244" t="s">
        <v>1131</v>
      </c>
      <c r="C124" s="245" t="s">
        <v>1132</v>
      </c>
      <c r="D124" s="245" t="s">
        <v>819</v>
      </c>
      <c r="E124" s="245" t="s">
        <v>524</v>
      </c>
      <c r="F124" s="337">
        <v>141989</v>
      </c>
      <c r="G124" s="244">
        <v>227.32</v>
      </c>
      <c r="H124" s="315" t="s">
        <v>814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44389</v>
      </c>
      <c r="B125" s="244" t="s">
        <v>389</v>
      </c>
      <c r="C125" s="245" t="s">
        <v>1134</v>
      </c>
      <c r="D125" s="245" t="s">
        <v>832</v>
      </c>
      <c r="E125" s="245" t="s">
        <v>524</v>
      </c>
      <c r="F125" s="337">
        <v>5636423</v>
      </c>
      <c r="G125" s="244">
        <v>134.15</v>
      </c>
      <c r="H125" s="315" t="s">
        <v>814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44389</v>
      </c>
      <c r="B126" s="244" t="s">
        <v>389</v>
      </c>
      <c r="C126" s="245" t="s">
        <v>1134</v>
      </c>
      <c r="D126" s="245" t="s">
        <v>932</v>
      </c>
      <c r="E126" s="245" t="s">
        <v>524</v>
      </c>
      <c r="F126" s="337">
        <v>2383034</v>
      </c>
      <c r="G126" s="244">
        <v>133.85</v>
      </c>
      <c r="H126" s="315" t="s">
        <v>814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44389</v>
      </c>
      <c r="B127" s="244" t="s">
        <v>389</v>
      </c>
      <c r="C127" s="245" t="s">
        <v>1134</v>
      </c>
      <c r="D127" s="245" t="s">
        <v>1135</v>
      </c>
      <c r="E127" s="245" t="s">
        <v>524</v>
      </c>
      <c r="F127" s="337">
        <v>2479697</v>
      </c>
      <c r="G127" s="244">
        <v>134.80000000000001</v>
      </c>
      <c r="H127" s="315" t="s">
        <v>814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44389</v>
      </c>
      <c r="B128" s="244" t="s">
        <v>389</v>
      </c>
      <c r="C128" s="245" t="s">
        <v>1134</v>
      </c>
      <c r="D128" s="245" t="s">
        <v>819</v>
      </c>
      <c r="E128" s="245" t="s">
        <v>524</v>
      </c>
      <c r="F128" s="337">
        <v>3272764</v>
      </c>
      <c r="G128" s="244">
        <v>132.65</v>
      </c>
      <c r="H128" s="315" t="s">
        <v>814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44389</v>
      </c>
      <c r="B129" s="244" t="s">
        <v>389</v>
      </c>
      <c r="C129" s="245" t="s">
        <v>1134</v>
      </c>
      <c r="D129" s="245" t="s">
        <v>1136</v>
      </c>
      <c r="E129" s="245" t="s">
        <v>524</v>
      </c>
      <c r="F129" s="337">
        <v>2122201</v>
      </c>
      <c r="G129" s="244">
        <v>133.27000000000001</v>
      </c>
      <c r="H129" s="315" t="s">
        <v>814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44389</v>
      </c>
      <c r="B130" s="244" t="s">
        <v>1137</v>
      </c>
      <c r="C130" s="245" t="s">
        <v>1138</v>
      </c>
      <c r="D130" s="245" t="s">
        <v>1139</v>
      </c>
      <c r="E130" s="245" t="s">
        <v>524</v>
      </c>
      <c r="F130" s="337">
        <v>245000</v>
      </c>
      <c r="G130" s="244">
        <v>25.37</v>
      </c>
      <c r="H130" s="315" t="s">
        <v>814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A131" s="221">
        <v>44389</v>
      </c>
      <c r="B131" s="244" t="s">
        <v>130</v>
      </c>
      <c r="C131" s="245" t="s">
        <v>975</v>
      </c>
      <c r="D131" s="245" t="s">
        <v>819</v>
      </c>
      <c r="E131" s="245" t="s">
        <v>524</v>
      </c>
      <c r="F131" s="337">
        <v>350952</v>
      </c>
      <c r="G131" s="244">
        <v>1088.8900000000001</v>
      </c>
      <c r="H131" s="315" t="s">
        <v>814</v>
      </c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A132" s="221">
        <v>44389</v>
      </c>
      <c r="B132" s="244" t="s">
        <v>1013</v>
      </c>
      <c r="C132" s="245" t="s">
        <v>1014</v>
      </c>
      <c r="D132" s="245" t="s">
        <v>1010</v>
      </c>
      <c r="E132" s="245" t="s">
        <v>524</v>
      </c>
      <c r="F132" s="337">
        <v>371718</v>
      </c>
      <c r="G132" s="244">
        <v>161.35</v>
      </c>
      <c r="H132" s="315" t="s">
        <v>814</v>
      </c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A133" s="221">
        <v>44389</v>
      </c>
      <c r="B133" s="244" t="s">
        <v>1140</v>
      </c>
      <c r="C133" s="245" t="s">
        <v>1141</v>
      </c>
      <c r="D133" s="245" t="s">
        <v>1142</v>
      </c>
      <c r="E133" s="245" t="s">
        <v>524</v>
      </c>
      <c r="F133" s="337">
        <v>128320</v>
      </c>
      <c r="G133" s="244">
        <v>171.37</v>
      </c>
      <c r="H133" s="315" t="s">
        <v>814</v>
      </c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A134" s="221">
        <v>44389</v>
      </c>
      <c r="B134" s="244" t="s">
        <v>1140</v>
      </c>
      <c r="C134" s="245" t="s">
        <v>1141</v>
      </c>
      <c r="D134" s="245" t="s">
        <v>819</v>
      </c>
      <c r="E134" s="245" t="s">
        <v>524</v>
      </c>
      <c r="F134" s="337">
        <v>92484</v>
      </c>
      <c r="G134" s="244">
        <v>171.06</v>
      </c>
      <c r="H134" s="315" t="s">
        <v>814</v>
      </c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A135" s="221">
        <v>44389</v>
      </c>
      <c r="B135" s="244" t="s">
        <v>1143</v>
      </c>
      <c r="C135" s="245" t="s">
        <v>1144</v>
      </c>
      <c r="D135" s="245" t="s">
        <v>974</v>
      </c>
      <c r="E135" s="245" t="s">
        <v>524</v>
      </c>
      <c r="F135" s="337">
        <v>114099</v>
      </c>
      <c r="G135" s="244">
        <v>429.37</v>
      </c>
      <c r="H135" s="315" t="s">
        <v>814</v>
      </c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A136" s="221">
        <v>44389</v>
      </c>
      <c r="B136" s="244" t="s">
        <v>1145</v>
      </c>
      <c r="C136" s="245" t="s">
        <v>1146</v>
      </c>
      <c r="D136" s="245" t="s">
        <v>997</v>
      </c>
      <c r="E136" s="245" t="s">
        <v>524</v>
      </c>
      <c r="F136" s="337">
        <v>115000</v>
      </c>
      <c r="G136" s="244">
        <v>119.9</v>
      </c>
      <c r="H136" s="315" t="s">
        <v>814</v>
      </c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A137" s="221">
        <v>44389</v>
      </c>
      <c r="B137" s="244" t="s">
        <v>1147</v>
      </c>
      <c r="C137" s="245" t="s">
        <v>1148</v>
      </c>
      <c r="D137" s="245" t="s">
        <v>1149</v>
      </c>
      <c r="E137" s="245" t="s">
        <v>524</v>
      </c>
      <c r="F137" s="337">
        <v>40800</v>
      </c>
      <c r="G137" s="244">
        <v>175.24</v>
      </c>
      <c r="H137" s="315" t="s">
        <v>814</v>
      </c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A138" s="221">
        <v>44389</v>
      </c>
      <c r="B138" s="244" t="s">
        <v>1015</v>
      </c>
      <c r="C138" s="245" t="s">
        <v>1016</v>
      </c>
      <c r="D138" s="245" t="s">
        <v>1150</v>
      </c>
      <c r="E138" s="245" t="s">
        <v>524</v>
      </c>
      <c r="F138" s="337">
        <v>1610908</v>
      </c>
      <c r="G138" s="244">
        <v>9</v>
      </c>
      <c r="H138" s="315" t="s">
        <v>814</v>
      </c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A139" s="221">
        <v>44389</v>
      </c>
      <c r="B139" s="244" t="s">
        <v>1151</v>
      </c>
      <c r="C139" s="245" t="s">
        <v>1152</v>
      </c>
      <c r="D139" s="245" t="s">
        <v>1153</v>
      </c>
      <c r="E139" s="245" t="s">
        <v>524</v>
      </c>
      <c r="F139" s="337">
        <v>386628</v>
      </c>
      <c r="G139" s="244">
        <v>70.209999999999994</v>
      </c>
      <c r="H139" s="315" t="s">
        <v>814</v>
      </c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A140" s="221">
        <v>44389</v>
      </c>
      <c r="B140" s="244" t="s">
        <v>1154</v>
      </c>
      <c r="C140" s="245" t="s">
        <v>1155</v>
      </c>
      <c r="D140" s="245" t="s">
        <v>819</v>
      </c>
      <c r="E140" s="245" t="s">
        <v>524</v>
      </c>
      <c r="F140" s="337">
        <v>135557</v>
      </c>
      <c r="G140" s="244">
        <v>518.26</v>
      </c>
      <c r="H140" s="315" t="s">
        <v>814</v>
      </c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A141" s="221">
        <v>44389</v>
      </c>
      <c r="B141" s="244" t="s">
        <v>1154</v>
      </c>
      <c r="C141" s="245" t="s">
        <v>1155</v>
      </c>
      <c r="D141" s="245" t="s">
        <v>832</v>
      </c>
      <c r="E141" s="245" t="s">
        <v>524</v>
      </c>
      <c r="F141" s="337">
        <v>164024</v>
      </c>
      <c r="G141" s="244">
        <v>523.45000000000005</v>
      </c>
      <c r="H141" s="315" t="s">
        <v>814</v>
      </c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A142" s="221">
        <v>44389</v>
      </c>
      <c r="B142" s="244" t="s">
        <v>1156</v>
      </c>
      <c r="C142" s="245" t="s">
        <v>1157</v>
      </c>
      <c r="D142" s="245" t="s">
        <v>819</v>
      </c>
      <c r="E142" s="245" t="s">
        <v>524</v>
      </c>
      <c r="F142" s="337">
        <v>123230</v>
      </c>
      <c r="G142" s="244">
        <v>555.62</v>
      </c>
      <c r="H142" s="315" t="s">
        <v>814</v>
      </c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A143" s="221">
        <v>44389</v>
      </c>
      <c r="B143" s="244" t="s">
        <v>1156</v>
      </c>
      <c r="C143" s="245" t="s">
        <v>1157</v>
      </c>
      <c r="D143" s="245" t="s">
        <v>1158</v>
      </c>
      <c r="E143" s="245" t="s">
        <v>524</v>
      </c>
      <c r="F143" s="337">
        <v>126429</v>
      </c>
      <c r="G143" s="244">
        <v>584.6</v>
      </c>
      <c r="H143" s="315" t="s">
        <v>814</v>
      </c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A144" s="221">
        <v>44389</v>
      </c>
      <c r="B144" s="244" t="s">
        <v>1156</v>
      </c>
      <c r="C144" s="245" t="s">
        <v>1157</v>
      </c>
      <c r="D144" s="245" t="s">
        <v>1003</v>
      </c>
      <c r="E144" s="245" t="s">
        <v>524</v>
      </c>
      <c r="F144" s="337">
        <v>87567</v>
      </c>
      <c r="G144" s="244">
        <v>558.85</v>
      </c>
      <c r="H144" s="315" t="s">
        <v>814</v>
      </c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1:35">
      <c r="A145" s="221">
        <v>44389</v>
      </c>
      <c r="B145" s="244" t="s">
        <v>1159</v>
      </c>
      <c r="C145" s="245" t="s">
        <v>1160</v>
      </c>
      <c r="D145" s="245" t="s">
        <v>1161</v>
      </c>
      <c r="E145" s="245" t="s">
        <v>524</v>
      </c>
      <c r="F145" s="337">
        <v>89029</v>
      </c>
      <c r="G145" s="244">
        <v>71.52</v>
      </c>
      <c r="H145" s="315" t="s">
        <v>814</v>
      </c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1:35">
      <c r="A146" s="221">
        <v>44389</v>
      </c>
      <c r="B146" s="244" t="s">
        <v>1162</v>
      </c>
      <c r="C146" s="245" t="s">
        <v>1163</v>
      </c>
      <c r="D146" s="245" t="s">
        <v>1164</v>
      </c>
      <c r="E146" s="245" t="s">
        <v>524</v>
      </c>
      <c r="F146" s="337">
        <v>822782</v>
      </c>
      <c r="G146" s="244">
        <v>81.98</v>
      </c>
      <c r="H146" s="315" t="s">
        <v>814</v>
      </c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1:35">
      <c r="A147" s="221">
        <v>44389</v>
      </c>
      <c r="B147" s="244" t="s">
        <v>1162</v>
      </c>
      <c r="C147" s="245" t="s">
        <v>1163</v>
      </c>
      <c r="D147" s="245" t="s">
        <v>819</v>
      </c>
      <c r="E147" s="245" t="s">
        <v>524</v>
      </c>
      <c r="F147" s="337">
        <v>513174</v>
      </c>
      <c r="G147" s="244">
        <v>81.31</v>
      </c>
      <c r="H147" s="315" t="s">
        <v>814</v>
      </c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1:35">
      <c r="A148" s="221">
        <v>44389</v>
      </c>
      <c r="B148" s="244" t="s">
        <v>915</v>
      </c>
      <c r="C148" s="245" t="s">
        <v>933</v>
      </c>
      <c r="D148" s="245" t="s">
        <v>847</v>
      </c>
      <c r="E148" s="245" t="s">
        <v>524</v>
      </c>
      <c r="F148" s="337">
        <v>905271</v>
      </c>
      <c r="G148" s="244">
        <v>4.2</v>
      </c>
      <c r="H148" s="315" t="s">
        <v>814</v>
      </c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1:35">
      <c r="A149" s="221">
        <v>44389</v>
      </c>
      <c r="B149" s="244" t="s">
        <v>915</v>
      </c>
      <c r="C149" s="245" t="s">
        <v>933</v>
      </c>
      <c r="D149" s="245" t="s">
        <v>1165</v>
      </c>
      <c r="E149" s="245" t="s">
        <v>524</v>
      </c>
      <c r="F149" s="337">
        <v>1000000</v>
      </c>
      <c r="G149" s="244">
        <v>4.2</v>
      </c>
      <c r="H149" s="315" t="s">
        <v>814</v>
      </c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1:35">
      <c r="A150" s="221">
        <v>44389</v>
      </c>
      <c r="B150" s="244" t="s">
        <v>1166</v>
      </c>
      <c r="C150" s="245" t="s">
        <v>1167</v>
      </c>
      <c r="D150" s="245" t="s">
        <v>858</v>
      </c>
      <c r="E150" s="245" t="s">
        <v>524</v>
      </c>
      <c r="F150" s="337">
        <v>84437</v>
      </c>
      <c r="G150" s="244">
        <v>162.55000000000001</v>
      </c>
      <c r="H150" s="315" t="s">
        <v>814</v>
      </c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1:35">
      <c r="A151" s="221">
        <v>44389</v>
      </c>
      <c r="B151" s="244" t="s">
        <v>976</v>
      </c>
      <c r="C151" s="245" t="s">
        <v>977</v>
      </c>
      <c r="D151" s="245" t="s">
        <v>857</v>
      </c>
      <c r="E151" s="245" t="s">
        <v>524</v>
      </c>
      <c r="F151" s="337">
        <v>282994</v>
      </c>
      <c r="G151" s="244">
        <v>160.22</v>
      </c>
      <c r="H151" s="315" t="s">
        <v>814</v>
      </c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1:35">
      <c r="A152" s="221">
        <v>44389</v>
      </c>
      <c r="B152" s="244" t="s">
        <v>976</v>
      </c>
      <c r="C152" s="245" t="s">
        <v>977</v>
      </c>
      <c r="D152" s="245" t="s">
        <v>819</v>
      </c>
      <c r="E152" s="245" t="s">
        <v>524</v>
      </c>
      <c r="F152" s="337">
        <v>101664</v>
      </c>
      <c r="G152" s="244">
        <v>162.47999999999999</v>
      </c>
      <c r="H152" s="315" t="s">
        <v>814</v>
      </c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1:35">
      <c r="A153" s="221">
        <v>44389</v>
      </c>
      <c r="B153" s="244" t="s">
        <v>1091</v>
      </c>
      <c r="C153" s="245" t="s">
        <v>1168</v>
      </c>
      <c r="D153" s="245" t="s">
        <v>847</v>
      </c>
      <c r="E153" s="245" t="s">
        <v>524</v>
      </c>
      <c r="F153" s="337">
        <v>10350468</v>
      </c>
      <c r="G153" s="244">
        <v>0.15</v>
      </c>
      <c r="H153" s="315" t="s">
        <v>814</v>
      </c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1:35">
      <c r="A154" s="221">
        <v>44389</v>
      </c>
      <c r="B154" s="244" t="s">
        <v>1091</v>
      </c>
      <c r="C154" s="245" t="s">
        <v>1168</v>
      </c>
      <c r="D154" s="245" t="s">
        <v>1169</v>
      </c>
      <c r="E154" s="245" t="s">
        <v>524</v>
      </c>
      <c r="F154" s="337">
        <v>100000000</v>
      </c>
      <c r="G154" s="244">
        <v>0.2</v>
      </c>
      <c r="H154" s="315" t="s">
        <v>814</v>
      </c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1:35">
      <c r="A155" s="221">
        <v>44389</v>
      </c>
      <c r="B155" s="244" t="s">
        <v>1018</v>
      </c>
      <c r="C155" s="245" t="s">
        <v>1019</v>
      </c>
      <c r="D155" s="245" t="s">
        <v>1170</v>
      </c>
      <c r="E155" s="245" t="s">
        <v>524</v>
      </c>
      <c r="F155" s="337">
        <v>370000</v>
      </c>
      <c r="G155" s="244">
        <v>80.900000000000006</v>
      </c>
      <c r="H155" s="315" t="s">
        <v>814</v>
      </c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1:35">
      <c r="A156" s="221">
        <v>44389</v>
      </c>
      <c r="B156" s="244" t="s">
        <v>1096</v>
      </c>
      <c r="C156" s="245" t="s">
        <v>1171</v>
      </c>
      <c r="D156" s="245" t="s">
        <v>847</v>
      </c>
      <c r="E156" s="245" t="s">
        <v>524</v>
      </c>
      <c r="F156" s="337">
        <v>500000</v>
      </c>
      <c r="G156" s="244">
        <v>1.45</v>
      </c>
      <c r="H156" s="315" t="s">
        <v>814</v>
      </c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1:35">
      <c r="A157" s="221">
        <v>44389</v>
      </c>
      <c r="B157" s="244" t="s">
        <v>1172</v>
      </c>
      <c r="C157" s="245" t="s">
        <v>1173</v>
      </c>
      <c r="D157" s="245" t="s">
        <v>974</v>
      </c>
      <c r="E157" s="245" t="s">
        <v>524</v>
      </c>
      <c r="F157" s="337">
        <v>219755</v>
      </c>
      <c r="G157" s="244">
        <v>153.80000000000001</v>
      </c>
      <c r="H157" s="315" t="s">
        <v>814</v>
      </c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1:35">
      <c r="A158" s="221">
        <v>44389</v>
      </c>
      <c r="B158" s="244" t="s">
        <v>1174</v>
      </c>
      <c r="C158" s="245" t="s">
        <v>1175</v>
      </c>
      <c r="D158" s="245" t="s">
        <v>1176</v>
      </c>
      <c r="E158" s="245" t="s">
        <v>525</v>
      </c>
      <c r="F158" s="337">
        <v>51000</v>
      </c>
      <c r="G158" s="244">
        <v>102.75</v>
      </c>
      <c r="H158" s="315" t="s">
        <v>814</v>
      </c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1:35">
      <c r="A159" s="221">
        <v>44389</v>
      </c>
      <c r="B159" s="244" t="s">
        <v>1006</v>
      </c>
      <c r="C159" s="245" t="s">
        <v>1007</v>
      </c>
      <c r="D159" s="245" t="s">
        <v>819</v>
      </c>
      <c r="E159" s="245" t="s">
        <v>525</v>
      </c>
      <c r="F159" s="337">
        <v>140311</v>
      </c>
      <c r="G159" s="244">
        <v>439.96</v>
      </c>
      <c r="H159" s="315" t="s">
        <v>814</v>
      </c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1:35">
      <c r="A160" s="221">
        <v>44389</v>
      </c>
      <c r="B160" s="244" t="s">
        <v>1006</v>
      </c>
      <c r="C160" s="245" t="s">
        <v>1007</v>
      </c>
      <c r="D160" s="245" t="s">
        <v>832</v>
      </c>
      <c r="E160" s="245" t="s">
        <v>525</v>
      </c>
      <c r="F160" s="337">
        <v>44697</v>
      </c>
      <c r="G160" s="244">
        <v>439.78</v>
      </c>
      <c r="H160" s="315" t="s">
        <v>814</v>
      </c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1:35">
      <c r="A161" s="221">
        <v>44389</v>
      </c>
      <c r="B161" s="244" t="s">
        <v>1098</v>
      </c>
      <c r="C161" s="245" t="s">
        <v>1099</v>
      </c>
      <c r="D161" s="245" t="s">
        <v>819</v>
      </c>
      <c r="E161" s="245" t="s">
        <v>525</v>
      </c>
      <c r="F161" s="337">
        <v>124526</v>
      </c>
      <c r="G161" s="244">
        <v>149.66</v>
      </c>
      <c r="H161" s="315" t="s">
        <v>814</v>
      </c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1:35">
      <c r="A162" s="221">
        <v>44389</v>
      </c>
      <c r="B162" s="244" t="s">
        <v>1098</v>
      </c>
      <c r="C162" s="245" t="s">
        <v>1099</v>
      </c>
      <c r="D162" s="245" t="s">
        <v>832</v>
      </c>
      <c r="E162" s="245" t="s">
        <v>525</v>
      </c>
      <c r="F162" s="337">
        <v>111702</v>
      </c>
      <c r="G162" s="244">
        <v>149.12</v>
      </c>
      <c r="H162" s="315" t="s">
        <v>814</v>
      </c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1:35">
      <c r="A163" s="221">
        <v>44389</v>
      </c>
      <c r="B163" s="244" t="s">
        <v>1100</v>
      </c>
      <c r="C163" s="245" t="s">
        <v>1101</v>
      </c>
      <c r="D163" s="245" t="s">
        <v>1102</v>
      </c>
      <c r="E163" s="245" t="s">
        <v>525</v>
      </c>
      <c r="F163" s="337">
        <v>5600</v>
      </c>
      <c r="G163" s="244">
        <v>46.43</v>
      </c>
      <c r="H163" s="315" t="s">
        <v>814</v>
      </c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1:35">
      <c r="A164" s="221">
        <v>44389</v>
      </c>
      <c r="B164" s="244" t="s">
        <v>1008</v>
      </c>
      <c r="C164" s="245" t="s">
        <v>1009</v>
      </c>
      <c r="D164" s="245" t="s">
        <v>819</v>
      </c>
      <c r="E164" s="245" t="s">
        <v>525</v>
      </c>
      <c r="F164" s="337">
        <v>285094</v>
      </c>
      <c r="G164" s="244">
        <v>70.739999999999995</v>
      </c>
      <c r="H164" s="315" t="s">
        <v>814</v>
      </c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1:35">
      <c r="A165" s="221">
        <v>44389</v>
      </c>
      <c r="B165" s="244" t="s">
        <v>1103</v>
      </c>
      <c r="C165" s="245" t="s">
        <v>1104</v>
      </c>
      <c r="D165" s="245" t="s">
        <v>819</v>
      </c>
      <c r="E165" s="245" t="s">
        <v>525</v>
      </c>
      <c r="F165" s="337">
        <v>1327042</v>
      </c>
      <c r="G165" s="244">
        <v>93.28</v>
      </c>
      <c r="H165" s="315" t="s">
        <v>814</v>
      </c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1:35">
      <c r="A166" s="221">
        <v>44389</v>
      </c>
      <c r="B166" s="244" t="s">
        <v>1177</v>
      </c>
      <c r="C166" s="245" t="s">
        <v>1178</v>
      </c>
      <c r="D166" s="245" t="s">
        <v>1179</v>
      </c>
      <c r="E166" s="245" t="s">
        <v>525</v>
      </c>
      <c r="F166" s="337">
        <v>219000</v>
      </c>
      <c r="G166" s="244">
        <v>7.56</v>
      </c>
      <c r="H166" s="315" t="s">
        <v>814</v>
      </c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1:35">
      <c r="A167" s="221">
        <v>44389</v>
      </c>
      <c r="B167" s="244" t="s">
        <v>1108</v>
      </c>
      <c r="C167" s="245" t="s">
        <v>1109</v>
      </c>
      <c r="D167" s="245" t="s">
        <v>1180</v>
      </c>
      <c r="E167" s="245" t="s">
        <v>525</v>
      </c>
      <c r="F167" s="337">
        <v>341758</v>
      </c>
      <c r="G167" s="244">
        <v>3.83</v>
      </c>
      <c r="H167" s="315" t="s">
        <v>814</v>
      </c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1:35">
      <c r="A168" s="221">
        <v>44389</v>
      </c>
      <c r="B168" s="244" t="s">
        <v>1111</v>
      </c>
      <c r="C168" s="245" t="s">
        <v>1112</v>
      </c>
      <c r="D168" s="245" t="s">
        <v>832</v>
      </c>
      <c r="E168" s="245" t="s">
        <v>525</v>
      </c>
      <c r="F168" s="337">
        <v>111266</v>
      </c>
      <c r="G168" s="244">
        <v>457.76</v>
      </c>
      <c r="H168" s="315" t="s">
        <v>814</v>
      </c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1:35">
      <c r="A169" s="221">
        <v>44389</v>
      </c>
      <c r="B169" s="244" t="s">
        <v>1111</v>
      </c>
      <c r="C169" s="245" t="s">
        <v>1112</v>
      </c>
      <c r="D169" s="245" t="s">
        <v>819</v>
      </c>
      <c r="E169" s="245" t="s">
        <v>525</v>
      </c>
      <c r="F169" s="337">
        <v>166723</v>
      </c>
      <c r="G169" s="244">
        <v>457.09</v>
      </c>
      <c r="H169" s="315" t="s">
        <v>814</v>
      </c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1:35">
      <c r="A170" s="221">
        <v>44389</v>
      </c>
      <c r="B170" s="244" t="s">
        <v>1113</v>
      </c>
      <c r="C170" s="245" t="s">
        <v>1114</v>
      </c>
      <c r="D170" s="245" t="s">
        <v>858</v>
      </c>
      <c r="E170" s="245" t="s">
        <v>525</v>
      </c>
      <c r="F170" s="337">
        <v>353854</v>
      </c>
      <c r="G170" s="244">
        <v>33.950000000000003</v>
      </c>
      <c r="H170" s="315" t="s">
        <v>814</v>
      </c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1:35">
      <c r="A171" s="221">
        <v>44389</v>
      </c>
      <c r="B171" s="244" t="s">
        <v>1115</v>
      </c>
      <c r="C171" s="245" t="s">
        <v>1116</v>
      </c>
      <c r="D171" s="245" t="s">
        <v>858</v>
      </c>
      <c r="E171" s="245" t="s">
        <v>525</v>
      </c>
      <c r="F171" s="337">
        <v>148526</v>
      </c>
      <c r="G171" s="244">
        <v>54.09</v>
      </c>
      <c r="H171" s="315" t="s">
        <v>814</v>
      </c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1:35">
      <c r="A172" s="221">
        <v>44389</v>
      </c>
      <c r="B172" s="244" t="s">
        <v>972</v>
      </c>
      <c r="C172" s="245" t="s">
        <v>973</v>
      </c>
      <c r="D172" s="245" t="s">
        <v>819</v>
      </c>
      <c r="E172" s="245" t="s">
        <v>525</v>
      </c>
      <c r="F172" s="337">
        <v>361444</v>
      </c>
      <c r="G172" s="244">
        <v>162.35</v>
      </c>
      <c r="H172" s="315" t="s">
        <v>814</v>
      </c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1:35">
      <c r="A173" s="221">
        <v>44389</v>
      </c>
      <c r="B173" s="244" t="s">
        <v>972</v>
      </c>
      <c r="C173" s="245" t="s">
        <v>973</v>
      </c>
      <c r="D173" s="245" t="s">
        <v>832</v>
      </c>
      <c r="E173" s="245" t="s">
        <v>525</v>
      </c>
      <c r="F173" s="337">
        <v>188980</v>
      </c>
      <c r="G173" s="244">
        <v>162.47999999999999</v>
      </c>
      <c r="H173" s="315" t="s">
        <v>814</v>
      </c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1:35">
      <c r="A174" s="221">
        <v>44389</v>
      </c>
      <c r="B174" s="244" t="s">
        <v>1120</v>
      </c>
      <c r="C174" s="245" t="s">
        <v>1121</v>
      </c>
      <c r="D174" s="245" t="s">
        <v>1150</v>
      </c>
      <c r="E174" s="245" t="s">
        <v>525</v>
      </c>
      <c r="F174" s="337">
        <v>186000</v>
      </c>
      <c r="G174" s="244">
        <v>8.65</v>
      </c>
      <c r="H174" s="315" t="s">
        <v>814</v>
      </c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1:35">
      <c r="A175" s="221">
        <v>44389</v>
      </c>
      <c r="B175" s="244" t="s">
        <v>1123</v>
      </c>
      <c r="C175" s="245" t="s">
        <v>1124</v>
      </c>
      <c r="D175" s="245" t="s">
        <v>1010</v>
      </c>
      <c r="E175" s="245" t="s">
        <v>525</v>
      </c>
      <c r="F175" s="337">
        <v>165588</v>
      </c>
      <c r="G175" s="244">
        <v>1547.62</v>
      </c>
      <c r="H175" s="315" t="s">
        <v>814</v>
      </c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1:35">
      <c r="A176" s="221">
        <v>44389</v>
      </c>
      <c r="B176" s="244" t="s">
        <v>1123</v>
      </c>
      <c r="C176" s="245" t="s">
        <v>1124</v>
      </c>
      <c r="D176" s="245" t="s">
        <v>1003</v>
      </c>
      <c r="E176" s="245" t="s">
        <v>525</v>
      </c>
      <c r="F176" s="337">
        <v>69952</v>
      </c>
      <c r="G176" s="244">
        <v>1566.77</v>
      </c>
      <c r="H176" s="315" t="s">
        <v>814</v>
      </c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1:35">
      <c r="A177" s="221">
        <v>44389</v>
      </c>
      <c r="B177" s="244" t="s">
        <v>1123</v>
      </c>
      <c r="C177" s="245" t="s">
        <v>1124</v>
      </c>
      <c r="D177" s="245" t="s">
        <v>819</v>
      </c>
      <c r="E177" s="245" t="s">
        <v>525</v>
      </c>
      <c r="F177" s="337">
        <v>277255</v>
      </c>
      <c r="G177" s="244">
        <v>1526.04</v>
      </c>
      <c r="H177" s="315" t="s">
        <v>814</v>
      </c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1:35">
      <c r="A178" s="221">
        <v>44389</v>
      </c>
      <c r="B178" s="244" t="s">
        <v>1123</v>
      </c>
      <c r="C178" s="245" t="s">
        <v>1124</v>
      </c>
      <c r="D178" s="245" t="s">
        <v>932</v>
      </c>
      <c r="E178" s="245" t="s">
        <v>525</v>
      </c>
      <c r="F178" s="337">
        <v>201942</v>
      </c>
      <c r="G178" s="244">
        <v>1533.74</v>
      </c>
      <c r="H178" s="315" t="s">
        <v>814</v>
      </c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1:35">
      <c r="A179" s="221">
        <v>44389</v>
      </c>
      <c r="B179" s="244" t="s">
        <v>1123</v>
      </c>
      <c r="C179" s="245" t="s">
        <v>1124</v>
      </c>
      <c r="D179" s="245" t="s">
        <v>832</v>
      </c>
      <c r="E179" s="245" t="s">
        <v>525</v>
      </c>
      <c r="F179" s="337">
        <v>114620</v>
      </c>
      <c r="G179" s="244">
        <v>1540.13</v>
      </c>
      <c r="H179" s="315" t="s">
        <v>814</v>
      </c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1:35">
      <c r="A180" s="221">
        <v>44389</v>
      </c>
      <c r="B180" s="244" t="s">
        <v>1181</v>
      </c>
      <c r="C180" s="245" t="s">
        <v>1182</v>
      </c>
      <c r="D180" s="245" t="s">
        <v>1183</v>
      </c>
      <c r="E180" s="245" t="s">
        <v>525</v>
      </c>
      <c r="F180" s="337">
        <v>1079011</v>
      </c>
      <c r="G180" s="244">
        <v>30.93</v>
      </c>
      <c r="H180" s="315" t="s">
        <v>814</v>
      </c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1:35">
      <c r="A181" s="221">
        <v>44389</v>
      </c>
      <c r="B181" s="244" t="s">
        <v>1125</v>
      </c>
      <c r="C181" s="245" t="s">
        <v>1126</v>
      </c>
      <c r="D181" s="245" t="s">
        <v>832</v>
      </c>
      <c r="E181" s="245" t="s">
        <v>525</v>
      </c>
      <c r="F181" s="337">
        <v>173138</v>
      </c>
      <c r="G181" s="244">
        <v>121.9</v>
      </c>
      <c r="H181" s="315" t="s">
        <v>814</v>
      </c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1:35">
      <c r="A182" s="221">
        <v>44389</v>
      </c>
      <c r="B182" s="244" t="s">
        <v>1125</v>
      </c>
      <c r="C182" s="245" t="s">
        <v>1126</v>
      </c>
      <c r="D182" s="245" t="s">
        <v>1127</v>
      </c>
      <c r="E182" s="245" t="s">
        <v>525</v>
      </c>
      <c r="F182" s="337">
        <v>197592</v>
      </c>
      <c r="G182" s="244">
        <v>128.93</v>
      </c>
      <c r="H182" s="315" t="s">
        <v>814</v>
      </c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1:35">
      <c r="A183" s="221">
        <v>44389</v>
      </c>
      <c r="B183" s="244" t="s">
        <v>1125</v>
      </c>
      <c r="C183" s="245" t="s">
        <v>1126</v>
      </c>
      <c r="D183" s="245" t="s">
        <v>819</v>
      </c>
      <c r="E183" s="245" t="s">
        <v>525</v>
      </c>
      <c r="F183" s="337">
        <v>200271</v>
      </c>
      <c r="G183" s="244">
        <v>120.48</v>
      </c>
      <c r="H183" s="315" t="s">
        <v>814</v>
      </c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1:35">
      <c r="A184" s="221">
        <v>44389</v>
      </c>
      <c r="B184" s="244" t="s">
        <v>363</v>
      </c>
      <c r="C184" s="245" t="s">
        <v>1011</v>
      </c>
      <c r="D184" s="245" t="s">
        <v>819</v>
      </c>
      <c r="E184" s="245" t="s">
        <v>525</v>
      </c>
      <c r="F184" s="337">
        <v>1310836</v>
      </c>
      <c r="G184" s="244">
        <v>371.27</v>
      </c>
      <c r="H184" s="315" t="s">
        <v>814</v>
      </c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1:35">
      <c r="A185" s="221">
        <v>44389</v>
      </c>
      <c r="B185" s="244" t="s">
        <v>1047</v>
      </c>
      <c r="C185" s="245" t="s">
        <v>1128</v>
      </c>
      <c r="D185" s="245" t="s">
        <v>1129</v>
      </c>
      <c r="E185" s="245" t="s">
        <v>525</v>
      </c>
      <c r="F185" s="337">
        <v>5000061</v>
      </c>
      <c r="G185" s="244">
        <v>3.15</v>
      </c>
      <c r="H185" s="315" t="s">
        <v>814</v>
      </c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1:35">
      <c r="A186" s="221">
        <v>44389</v>
      </c>
      <c r="B186" s="244" t="s">
        <v>1047</v>
      </c>
      <c r="C186" s="245" t="s">
        <v>1128</v>
      </c>
      <c r="D186" s="245" t="s">
        <v>1184</v>
      </c>
      <c r="E186" s="245" t="s">
        <v>525</v>
      </c>
      <c r="F186" s="337">
        <v>15065290</v>
      </c>
      <c r="G186" s="244">
        <v>3.01</v>
      </c>
      <c r="H186" s="315" t="s">
        <v>814</v>
      </c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1:35">
      <c r="A187" s="221">
        <v>44389</v>
      </c>
      <c r="B187" s="244" t="s">
        <v>1047</v>
      </c>
      <c r="C187" s="245" t="s">
        <v>1128</v>
      </c>
      <c r="D187" s="245" t="s">
        <v>847</v>
      </c>
      <c r="E187" s="245" t="s">
        <v>525</v>
      </c>
      <c r="F187" s="337">
        <v>5305797</v>
      </c>
      <c r="G187" s="244">
        <v>3.15</v>
      </c>
      <c r="H187" s="315" t="s">
        <v>814</v>
      </c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1:35">
      <c r="A188" s="221">
        <v>44389</v>
      </c>
      <c r="B188" s="244" t="s">
        <v>1047</v>
      </c>
      <c r="C188" s="245" t="s">
        <v>1128</v>
      </c>
      <c r="D188" s="245" t="s">
        <v>952</v>
      </c>
      <c r="E188" s="245" t="s">
        <v>525</v>
      </c>
      <c r="F188" s="337">
        <v>7367694</v>
      </c>
      <c r="G188" s="244">
        <v>3.14</v>
      </c>
      <c r="H188" s="315" t="s">
        <v>814</v>
      </c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1:35">
      <c r="A189" s="221">
        <v>44389</v>
      </c>
      <c r="B189" s="244" t="s">
        <v>1047</v>
      </c>
      <c r="C189" s="245" t="s">
        <v>1128</v>
      </c>
      <c r="D189" s="245" t="s">
        <v>1017</v>
      </c>
      <c r="E189" s="245" t="s">
        <v>525</v>
      </c>
      <c r="F189" s="337">
        <v>4097711</v>
      </c>
      <c r="G189" s="244">
        <v>3.05</v>
      </c>
      <c r="H189" s="315" t="s">
        <v>814</v>
      </c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1:35">
      <c r="A190" s="221">
        <v>44389</v>
      </c>
      <c r="B190" s="244" t="s">
        <v>367</v>
      </c>
      <c r="C190" s="245" t="s">
        <v>1130</v>
      </c>
      <c r="D190" s="245" t="s">
        <v>819</v>
      </c>
      <c r="E190" s="245" t="s">
        <v>525</v>
      </c>
      <c r="F190" s="337">
        <v>453350</v>
      </c>
      <c r="G190" s="244">
        <v>464.69</v>
      </c>
      <c r="H190" s="315" t="s">
        <v>814</v>
      </c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1:35">
      <c r="A191" s="221">
        <v>44389</v>
      </c>
      <c r="B191" s="244" t="s">
        <v>1131</v>
      </c>
      <c r="C191" s="245" t="s">
        <v>1132</v>
      </c>
      <c r="D191" s="245" t="s">
        <v>1133</v>
      </c>
      <c r="E191" s="245" t="s">
        <v>525</v>
      </c>
      <c r="F191" s="337">
        <v>146368</v>
      </c>
      <c r="G191" s="244">
        <v>223.46</v>
      </c>
      <c r="H191" s="315" t="s">
        <v>814</v>
      </c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1:35">
      <c r="A192" s="221">
        <v>44389</v>
      </c>
      <c r="B192" s="244" t="s">
        <v>1131</v>
      </c>
      <c r="C192" s="245" t="s">
        <v>1132</v>
      </c>
      <c r="D192" s="245" t="s">
        <v>819</v>
      </c>
      <c r="E192" s="245" t="s">
        <v>525</v>
      </c>
      <c r="F192" s="337">
        <v>141989</v>
      </c>
      <c r="G192" s="244">
        <v>227.42</v>
      </c>
      <c r="H192" s="315" t="s">
        <v>814</v>
      </c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1:35">
      <c r="A193" s="221">
        <v>44389</v>
      </c>
      <c r="B193" s="244" t="s">
        <v>389</v>
      </c>
      <c r="C193" s="245" t="s">
        <v>1134</v>
      </c>
      <c r="D193" s="245" t="s">
        <v>1136</v>
      </c>
      <c r="E193" s="245" t="s">
        <v>525</v>
      </c>
      <c r="F193" s="337">
        <v>2631085</v>
      </c>
      <c r="G193" s="244">
        <v>133.19999999999999</v>
      </c>
      <c r="H193" s="315" t="s">
        <v>814</v>
      </c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1:35">
      <c r="A194" s="221">
        <v>44389</v>
      </c>
      <c r="B194" s="244" t="s">
        <v>389</v>
      </c>
      <c r="C194" s="245" t="s">
        <v>1134</v>
      </c>
      <c r="D194" s="245" t="s">
        <v>932</v>
      </c>
      <c r="E194" s="245" t="s">
        <v>525</v>
      </c>
      <c r="F194" s="337">
        <v>2441811</v>
      </c>
      <c r="G194" s="244">
        <v>134.11000000000001</v>
      </c>
      <c r="H194" s="315" t="s">
        <v>814</v>
      </c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1:35">
      <c r="A195" s="221">
        <v>44389</v>
      </c>
      <c r="B195" s="244" t="s">
        <v>389</v>
      </c>
      <c r="C195" s="245" t="s">
        <v>1134</v>
      </c>
      <c r="D195" s="245" t="s">
        <v>1135</v>
      </c>
      <c r="E195" s="245" t="s">
        <v>525</v>
      </c>
      <c r="F195" s="337">
        <v>2479697</v>
      </c>
      <c r="G195" s="244">
        <v>134.86000000000001</v>
      </c>
      <c r="H195" s="315" t="s">
        <v>814</v>
      </c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1:35">
      <c r="A196" s="221">
        <v>44389</v>
      </c>
      <c r="B196" s="244" t="s">
        <v>389</v>
      </c>
      <c r="C196" s="245" t="s">
        <v>1134</v>
      </c>
      <c r="D196" s="245" t="s">
        <v>832</v>
      </c>
      <c r="E196" s="245" t="s">
        <v>525</v>
      </c>
      <c r="F196" s="337">
        <v>5635212</v>
      </c>
      <c r="G196" s="244">
        <v>134.30000000000001</v>
      </c>
      <c r="H196" s="315" t="s">
        <v>814</v>
      </c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1:35">
      <c r="A197" s="221">
        <v>44389</v>
      </c>
      <c r="B197" s="244" t="s">
        <v>389</v>
      </c>
      <c r="C197" s="245" t="s">
        <v>1134</v>
      </c>
      <c r="D197" s="245" t="s">
        <v>819</v>
      </c>
      <c r="E197" s="245" t="s">
        <v>525</v>
      </c>
      <c r="F197" s="337">
        <v>3272764</v>
      </c>
      <c r="G197" s="244">
        <v>132.66</v>
      </c>
      <c r="H197" s="315" t="s">
        <v>814</v>
      </c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1:35">
      <c r="A198" s="221">
        <v>44389</v>
      </c>
      <c r="B198" s="244" t="s">
        <v>130</v>
      </c>
      <c r="C198" s="245" t="s">
        <v>975</v>
      </c>
      <c r="D198" s="245" t="s">
        <v>819</v>
      </c>
      <c r="E198" s="245" t="s">
        <v>525</v>
      </c>
      <c r="F198" s="337">
        <v>350952</v>
      </c>
      <c r="G198" s="244">
        <v>1089.1500000000001</v>
      </c>
      <c r="H198" s="315" t="s">
        <v>814</v>
      </c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1:35">
      <c r="A199" s="221">
        <v>44389</v>
      </c>
      <c r="B199" s="244" t="s">
        <v>1013</v>
      </c>
      <c r="C199" s="245" t="s">
        <v>1014</v>
      </c>
      <c r="D199" s="245" t="s">
        <v>1185</v>
      </c>
      <c r="E199" s="245" t="s">
        <v>525</v>
      </c>
      <c r="F199" s="337">
        <v>400000</v>
      </c>
      <c r="G199" s="244">
        <v>168.46</v>
      </c>
      <c r="H199" s="315" t="s">
        <v>814</v>
      </c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1:35">
      <c r="A200" s="221">
        <v>44389</v>
      </c>
      <c r="B200" s="244" t="s">
        <v>1013</v>
      </c>
      <c r="C200" s="245" t="s">
        <v>1014</v>
      </c>
      <c r="D200" s="245" t="s">
        <v>1010</v>
      </c>
      <c r="E200" s="245" t="s">
        <v>525</v>
      </c>
      <c r="F200" s="337">
        <v>371782</v>
      </c>
      <c r="G200" s="244">
        <v>161.44999999999999</v>
      </c>
      <c r="H200" s="315" t="s">
        <v>814</v>
      </c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1:35">
      <c r="A201" s="221">
        <v>44389</v>
      </c>
      <c r="B201" s="244" t="s">
        <v>1140</v>
      </c>
      <c r="C201" s="245" t="s">
        <v>1141</v>
      </c>
      <c r="D201" s="245" t="s">
        <v>819</v>
      </c>
      <c r="E201" s="245" t="s">
        <v>525</v>
      </c>
      <c r="F201" s="337">
        <v>92484</v>
      </c>
      <c r="G201" s="244">
        <v>170.45</v>
      </c>
      <c r="H201" s="315" t="s">
        <v>814</v>
      </c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1:35">
      <c r="A202" s="221">
        <v>44389</v>
      </c>
      <c r="B202" s="244" t="s">
        <v>1140</v>
      </c>
      <c r="C202" s="245" t="s">
        <v>1141</v>
      </c>
      <c r="D202" s="245" t="s">
        <v>1142</v>
      </c>
      <c r="E202" s="245" t="s">
        <v>525</v>
      </c>
      <c r="F202" s="337">
        <v>100685</v>
      </c>
      <c r="G202" s="244">
        <v>171.54</v>
      </c>
      <c r="H202" s="315" t="s">
        <v>814</v>
      </c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1:35">
      <c r="A203" s="221">
        <v>44389</v>
      </c>
      <c r="B203" s="244" t="s">
        <v>1143</v>
      </c>
      <c r="C203" s="245" t="s">
        <v>1144</v>
      </c>
      <c r="D203" s="245" t="s">
        <v>974</v>
      </c>
      <c r="E203" s="245" t="s">
        <v>525</v>
      </c>
      <c r="F203" s="337">
        <v>114099</v>
      </c>
      <c r="G203" s="244">
        <v>430.19</v>
      </c>
      <c r="H203" s="315" t="s">
        <v>814</v>
      </c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1:35">
      <c r="A204" s="221">
        <v>44389</v>
      </c>
      <c r="B204" s="244" t="s">
        <v>1186</v>
      </c>
      <c r="C204" s="245" t="s">
        <v>1187</v>
      </c>
      <c r="D204" s="245" t="s">
        <v>1188</v>
      </c>
      <c r="E204" s="245" t="s">
        <v>525</v>
      </c>
      <c r="F204" s="337">
        <v>108000</v>
      </c>
      <c r="G204" s="244">
        <v>28.1</v>
      </c>
      <c r="H204" s="315" t="s">
        <v>814</v>
      </c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1:35">
      <c r="A205" s="221">
        <v>44389</v>
      </c>
      <c r="B205" s="244" t="s">
        <v>1015</v>
      </c>
      <c r="C205" s="245" t="s">
        <v>1016</v>
      </c>
      <c r="D205" s="245" t="s">
        <v>1150</v>
      </c>
      <c r="E205" s="245" t="s">
        <v>525</v>
      </c>
      <c r="F205" s="337">
        <v>1610908</v>
      </c>
      <c r="G205" s="244">
        <v>9.23</v>
      </c>
      <c r="H205" s="315" t="s">
        <v>814</v>
      </c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1:35">
      <c r="A206" s="221">
        <v>44389</v>
      </c>
      <c r="B206" s="244" t="s">
        <v>1154</v>
      </c>
      <c r="C206" s="245" t="s">
        <v>1155</v>
      </c>
      <c r="D206" s="245" t="s">
        <v>819</v>
      </c>
      <c r="E206" s="245" t="s">
        <v>525</v>
      </c>
      <c r="F206" s="337">
        <v>135557</v>
      </c>
      <c r="G206" s="244">
        <v>518.02</v>
      </c>
      <c r="H206" s="315" t="s">
        <v>814</v>
      </c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1:35">
      <c r="A207" s="221">
        <v>44389</v>
      </c>
      <c r="B207" s="244" t="s">
        <v>1154</v>
      </c>
      <c r="C207" s="245" t="s">
        <v>1155</v>
      </c>
      <c r="D207" s="245" t="s">
        <v>832</v>
      </c>
      <c r="E207" s="245" t="s">
        <v>525</v>
      </c>
      <c r="F207" s="337">
        <v>163695</v>
      </c>
      <c r="G207" s="244">
        <v>524.39</v>
      </c>
      <c r="H207" s="315" t="s">
        <v>814</v>
      </c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1:35">
      <c r="A208" s="221">
        <v>44389</v>
      </c>
      <c r="B208" s="244" t="s">
        <v>1156</v>
      </c>
      <c r="C208" s="245" t="s">
        <v>1157</v>
      </c>
      <c r="D208" s="245" t="s">
        <v>819</v>
      </c>
      <c r="E208" s="245" t="s">
        <v>525</v>
      </c>
      <c r="F208" s="337">
        <v>123230</v>
      </c>
      <c r="G208" s="244">
        <v>554.99</v>
      </c>
      <c r="H208" s="315" t="s">
        <v>814</v>
      </c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1:35">
      <c r="A209" s="221">
        <v>44389</v>
      </c>
      <c r="B209" s="244" t="s">
        <v>1156</v>
      </c>
      <c r="C209" s="245" t="s">
        <v>1157</v>
      </c>
      <c r="D209" s="245" t="s">
        <v>1003</v>
      </c>
      <c r="E209" s="245" t="s">
        <v>525</v>
      </c>
      <c r="F209" s="337">
        <v>83697</v>
      </c>
      <c r="G209" s="244">
        <v>570.91999999999996</v>
      </c>
      <c r="H209" s="315" t="s">
        <v>814</v>
      </c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1:35">
      <c r="A210" s="221">
        <v>44389</v>
      </c>
      <c r="B210" s="244" t="s">
        <v>1159</v>
      </c>
      <c r="C210" s="245" t="s">
        <v>1160</v>
      </c>
      <c r="D210" s="245" t="s">
        <v>1161</v>
      </c>
      <c r="E210" s="245" t="s">
        <v>525</v>
      </c>
      <c r="F210" s="337">
        <v>42773</v>
      </c>
      <c r="G210" s="244">
        <v>70.290000000000006</v>
      </c>
      <c r="H210" s="315" t="s">
        <v>814</v>
      </c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1:35">
      <c r="A211" s="221">
        <v>44389</v>
      </c>
      <c r="B211" s="244" t="s">
        <v>1162</v>
      </c>
      <c r="C211" s="245" t="s">
        <v>1163</v>
      </c>
      <c r="D211" s="245" t="s">
        <v>1164</v>
      </c>
      <c r="E211" s="245" t="s">
        <v>525</v>
      </c>
      <c r="F211" s="337">
        <v>630915</v>
      </c>
      <c r="G211" s="244">
        <v>81.790000000000006</v>
      </c>
      <c r="H211" s="315" t="s">
        <v>814</v>
      </c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1:35">
      <c r="A212" s="221">
        <v>44389</v>
      </c>
      <c r="B212" s="244" t="s">
        <v>1162</v>
      </c>
      <c r="C212" s="245" t="s">
        <v>1163</v>
      </c>
      <c r="D212" s="245" t="s">
        <v>819</v>
      </c>
      <c r="E212" s="245" t="s">
        <v>525</v>
      </c>
      <c r="F212" s="337">
        <v>513174</v>
      </c>
      <c r="G212" s="244">
        <v>81.31</v>
      </c>
      <c r="H212" s="315" t="s">
        <v>814</v>
      </c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1:35">
      <c r="A213" s="221">
        <v>44389</v>
      </c>
      <c r="B213" s="244" t="s">
        <v>1162</v>
      </c>
      <c r="C213" s="245" t="s">
        <v>1163</v>
      </c>
      <c r="D213" s="245" t="s">
        <v>1189</v>
      </c>
      <c r="E213" s="245" t="s">
        <v>525</v>
      </c>
      <c r="F213" s="337">
        <v>615000</v>
      </c>
      <c r="G213" s="244">
        <v>81.34</v>
      </c>
      <c r="H213" s="315" t="s">
        <v>814</v>
      </c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1:35">
      <c r="A214" s="221">
        <v>44389</v>
      </c>
      <c r="B214" s="244" t="s">
        <v>915</v>
      </c>
      <c r="C214" s="245" t="s">
        <v>933</v>
      </c>
      <c r="D214" s="245" t="s">
        <v>1190</v>
      </c>
      <c r="E214" s="245" t="s">
        <v>525</v>
      </c>
      <c r="F214" s="337">
        <v>1388634</v>
      </c>
      <c r="G214" s="244">
        <v>4.2</v>
      </c>
      <c r="H214" s="315" t="s">
        <v>814</v>
      </c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1:35">
      <c r="A215" s="221">
        <v>44389</v>
      </c>
      <c r="B215" s="244" t="s">
        <v>1166</v>
      </c>
      <c r="C215" s="245" t="s">
        <v>1167</v>
      </c>
      <c r="D215" s="245" t="s">
        <v>858</v>
      </c>
      <c r="E215" s="245" t="s">
        <v>525</v>
      </c>
      <c r="F215" s="337">
        <v>113137</v>
      </c>
      <c r="G215" s="244">
        <v>162.27000000000001</v>
      </c>
      <c r="H215" s="315" t="s">
        <v>814</v>
      </c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1:35">
      <c r="A216" s="221">
        <v>44389</v>
      </c>
      <c r="B216" s="244" t="s">
        <v>976</v>
      </c>
      <c r="C216" s="245" t="s">
        <v>977</v>
      </c>
      <c r="D216" s="245" t="s">
        <v>857</v>
      </c>
      <c r="E216" s="245" t="s">
        <v>525</v>
      </c>
      <c r="F216" s="337">
        <v>282994</v>
      </c>
      <c r="G216" s="244">
        <v>161.66</v>
      </c>
      <c r="H216" s="315" t="s">
        <v>814</v>
      </c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1:35">
      <c r="A217" s="221">
        <v>44389</v>
      </c>
      <c r="B217" s="244" t="s">
        <v>976</v>
      </c>
      <c r="C217" s="245" t="s">
        <v>977</v>
      </c>
      <c r="D217" s="245" t="s">
        <v>819</v>
      </c>
      <c r="E217" s="245" t="s">
        <v>525</v>
      </c>
      <c r="F217" s="337">
        <v>101664</v>
      </c>
      <c r="G217" s="244">
        <v>162.16</v>
      </c>
      <c r="H217" s="315" t="s">
        <v>814</v>
      </c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1:35">
      <c r="A218" s="221">
        <v>44389</v>
      </c>
      <c r="B218" s="244" t="s">
        <v>1091</v>
      </c>
      <c r="C218" s="245" t="s">
        <v>1168</v>
      </c>
      <c r="D218" s="245" t="s">
        <v>1191</v>
      </c>
      <c r="E218" s="245" t="s">
        <v>525</v>
      </c>
      <c r="F218" s="337">
        <v>36045177</v>
      </c>
      <c r="G218" s="244">
        <v>0.2</v>
      </c>
      <c r="H218" s="315" t="s">
        <v>814</v>
      </c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1:35">
      <c r="A219" s="221">
        <v>44389</v>
      </c>
      <c r="B219" s="244" t="s">
        <v>1091</v>
      </c>
      <c r="C219" s="245" t="s">
        <v>1168</v>
      </c>
      <c r="D219" s="245" t="s">
        <v>1192</v>
      </c>
      <c r="E219" s="245" t="s">
        <v>525</v>
      </c>
      <c r="F219" s="337">
        <v>35700000</v>
      </c>
      <c r="G219" s="244">
        <v>0.19</v>
      </c>
      <c r="H219" s="315" t="s">
        <v>814</v>
      </c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1:35">
      <c r="A220" s="221">
        <v>44389</v>
      </c>
      <c r="B220" s="244" t="s">
        <v>1091</v>
      </c>
      <c r="C220" s="245" t="s">
        <v>1168</v>
      </c>
      <c r="D220" s="245" t="s">
        <v>847</v>
      </c>
      <c r="E220" s="245" t="s">
        <v>525</v>
      </c>
      <c r="F220" s="337">
        <v>20000000</v>
      </c>
      <c r="G220" s="244">
        <v>0.2</v>
      </c>
      <c r="H220" s="315" t="s">
        <v>814</v>
      </c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1:35">
      <c r="A221" s="221">
        <v>44389</v>
      </c>
      <c r="B221" s="244" t="s">
        <v>953</v>
      </c>
      <c r="C221" s="245" t="s">
        <v>954</v>
      </c>
      <c r="D221" s="245" t="s">
        <v>955</v>
      </c>
      <c r="E221" s="245" t="s">
        <v>525</v>
      </c>
      <c r="F221" s="337">
        <v>550000</v>
      </c>
      <c r="G221" s="244">
        <v>68.099999999999994</v>
      </c>
      <c r="H221" s="315" t="s">
        <v>814</v>
      </c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1:35">
      <c r="A222" s="221">
        <v>44389</v>
      </c>
      <c r="B222" s="244" t="s">
        <v>1096</v>
      </c>
      <c r="C222" s="245" t="s">
        <v>1171</v>
      </c>
      <c r="D222" s="245" t="s">
        <v>1097</v>
      </c>
      <c r="E222" s="245" t="s">
        <v>525</v>
      </c>
      <c r="F222" s="337">
        <v>500000</v>
      </c>
      <c r="G222" s="244">
        <v>1.45</v>
      </c>
      <c r="H222" s="315" t="s">
        <v>814</v>
      </c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1:35">
      <c r="A223" s="221">
        <v>44389</v>
      </c>
      <c r="B223" s="244" t="s">
        <v>1172</v>
      </c>
      <c r="C223" s="245" t="s">
        <v>1173</v>
      </c>
      <c r="D223" s="245" t="s">
        <v>974</v>
      </c>
      <c r="E223" s="245" t="s">
        <v>525</v>
      </c>
      <c r="F223" s="337">
        <v>203155</v>
      </c>
      <c r="G223" s="244">
        <v>155.54</v>
      </c>
      <c r="H223" s="315" t="s">
        <v>814</v>
      </c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1:35">
      <c r="B224" s="244"/>
      <c r="C224" s="245"/>
      <c r="D224" s="245"/>
      <c r="E224" s="245"/>
      <c r="F224" s="337"/>
      <c r="G224" s="244"/>
      <c r="H224" s="315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7"/>
      <c r="G225" s="244"/>
      <c r="H225" s="315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7"/>
      <c r="G226" s="244"/>
      <c r="H226" s="315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7"/>
      <c r="G227" s="244"/>
      <c r="H227" s="315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7"/>
      <c r="G228" s="244"/>
      <c r="H228" s="315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7"/>
      <c r="G229" s="244"/>
      <c r="H229" s="315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7"/>
      <c r="G230" s="244"/>
      <c r="H230" s="315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7"/>
      <c r="G231" s="244"/>
      <c r="H231" s="315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7"/>
      <c r="G232" s="244"/>
      <c r="H232" s="315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7"/>
      <c r="G233" s="244"/>
      <c r="H233" s="315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7"/>
      <c r="G234" s="244"/>
      <c r="H234" s="315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7"/>
      <c r="G235" s="244"/>
      <c r="H235" s="315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7"/>
      <c r="G236" s="244"/>
      <c r="H236" s="315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7"/>
      <c r="G237" s="244"/>
      <c r="H237" s="315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7"/>
      <c r="G238" s="244"/>
      <c r="H238" s="315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7"/>
      <c r="G239" s="244"/>
      <c r="H239" s="315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7"/>
      <c r="G240" s="244"/>
      <c r="H240" s="315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7"/>
      <c r="G241" s="244"/>
      <c r="H241" s="315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7"/>
      <c r="G242" s="244"/>
      <c r="H242" s="315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7"/>
      <c r="G243" s="244"/>
      <c r="H243" s="315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7"/>
      <c r="G244" s="244"/>
      <c r="H244" s="315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7"/>
      <c r="G245" s="244"/>
      <c r="H245" s="315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7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7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7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7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7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7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7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7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7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7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7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7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7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7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7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7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7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7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7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7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7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7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7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7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7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7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7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7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7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7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7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7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7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7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7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7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7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7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7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7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7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7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7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7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7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7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7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7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7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7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7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7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7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7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7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7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7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7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7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7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7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7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7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7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7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7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7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7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7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7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7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7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7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7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7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7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7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7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7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7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7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7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7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7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7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7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7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7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7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7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7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7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7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7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7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7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7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7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7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7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7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7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7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7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7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7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7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7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7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7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7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7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7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7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7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7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7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7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6"/>
  <sheetViews>
    <sheetView topLeftCell="A7" zoomScale="83" zoomScaleNormal="85" workbookViewId="0">
      <selection activeCell="F23" sqref="F23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867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44390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526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516</v>
      </c>
      <c r="C9" s="18"/>
      <c r="D9" s="19" t="s">
        <v>527</v>
      </c>
      <c r="E9" s="18" t="s">
        <v>528</v>
      </c>
      <c r="F9" s="18" t="s">
        <v>529</v>
      </c>
      <c r="G9" s="18" t="s">
        <v>530</v>
      </c>
      <c r="H9" s="18" t="s">
        <v>531</v>
      </c>
      <c r="I9" s="18" t="s">
        <v>532</v>
      </c>
      <c r="J9" s="17" t="s">
        <v>533</v>
      </c>
      <c r="K9" s="421" t="s">
        <v>534</v>
      </c>
      <c r="L9" s="60" t="s">
        <v>796</v>
      </c>
      <c r="M9" s="60" t="s">
        <v>795</v>
      </c>
      <c r="N9" s="18" t="s">
        <v>536</v>
      </c>
      <c r="O9" s="19" t="s">
        <v>537</v>
      </c>
      <c r="Q9" s="13"/>
      <c r="R9" s="14"/>
      <c r="S9" s="13"/>
      <c r="T9" s="13"/>
      <c r="U9" s="13"/>
      <c r="V9" s="13"/>
      <c r="W9" s="13"/>
      <c r="X9" s="13"/>
    </row>
    <row r="10" spans="1:38" s="420" customFormat="1" ht="14.25">
      <c r="A10" s="503">
        <v>1</v>
      </c>
      <c r="B10" s="504">
        <v>44291</v>
      </c>
      <c r="C10" s="505"/>
      <c r="D10" s="433" t="s">
        <v>109</v>
      </c>
      <c r="E10" s="506" t="s">
        <v>829</v>
      </c>
      <c r="F10" s="507">
        <v>1463.5</v>
      </c>
      <c r="G10" s="507">
        <v>1370</v>
      </c>
      <c r="H10" s="507">
        <v>1529</v>
      </c>
      <c r="I10" s="508" t="s">
        <v>816</v>
      </c>
      <c r="J10" s="509" t="s">
        <v>916</v>
      </c>
      <c r="K10" s="509">
        <f t="shared" ref="K10:K11" si="0">H10-F10</f>
        <v>65.5</v>
      </c>
      <c r="L10" s="510">
        <f>(F10*-0.8)/100</f>
        <v>-11.708</v>
      </c>
      <c r="M10" s="511">
        <f t="shared" ref="M10:M11" si="1">(K10+L10)/F10</f>
        <v>3.6755722582849336E-2</v>
      </c>
      <c r="N10" s="509" t="s">
        <v>538</v>
      </c>
      <c r="O10" s="512">
        <v>44383</v>
      </c>
      <c r="P10" s="407"/>
      <c r="Q10" s="4"/>
      <c r="R10" s="408" t="s">
        <v>541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20" customFormat="1" ht="14.25">
      <c r="A11" s="523">
        <v>2</v>
      </c>
      <c r="B11" s="450">
        <v>44342</v>
      </c>
      <c r="C11" s="524"/>
      <c r="D11" s="406" t="s">
        <v>394</v>
      </c>
      <c r="E11" s="525" t="s">
        <v>539</v>
      </c>
      <c r="F11" s="423">
        <v>2840</v>
      </c>
      <c r="G11" s="423">
        <v>2650</v>
      </c>
      <c r="H11" s="525">
        <v>2970</v>
      </c>
      <c r="I11" s="526" t="s">
        <v>823</v>
      </c>
      <c r="J11" s="447" t="s">
        <v>917</v>
      </c>
      <c r="K11" s="447">
        <f t="shared" si="0"/>
        <v>130</v>
      </c>
      <c r="L11" s="449">
        <f>(F11*-0.8)/100</f>
        <v>-22.72</v>
      </c>
      <c r="M11" s="459">
        <f t="shared" si="1"/>
        <v>3.7774647887323945E-2</v>
      </c>
      <c r="N11" s="447" t="s">
        <v>538</v>
      </c>
      <c r="O11" s="454">
        <v>44383</v>
      </c>
      <c r="P11" s="407"/>
      <c r="Q11" s="4"/>
      <c r="R11" s="408" t="s">
        <v>541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20" customFormat="1" ht="14.25">
      <c r="A12" s="503">
        <v>3</v>
      </c>
      <c r="B12" s="504">
        <v>44343</v>
      </c>
      <c r="C12" s="505"/>
      <c r="D12" s="433" t="s">
        <v>68</v>
      </c>
      <c r="E12" s="506" t="s">
        <v>539</v>
      </c>
      <c r="F12" s="507">
        <v>522.5</v>
      </c>
      <c r="G12" s="507">
        <v>488</v>
      </c>
      <c r="H12" s="507">
        <v>544</v>
      </c>
      <c r="I12" s="508" t="s">
        <v>824</v>
      </c>
      <c r="J12" s="509" t="s">
        <v>840</v>
      </c>
      <c r="K12" s="509">
        <f t="shared" ref="K12" si="2">H12-F12</f>
        <v>21.5</v>
      </c>
      <c r="L12" s="510">
        <f>(F12*-0.8)/100</f>
        <v>-4.18</v>
      </c>
      <c r="M12" s="511">
        <f t="shared" ref="M12" si="3">(K12+L12)/F12</f>
        <v>3.3148325358851677E-2</v>
      </c>
      <c r="N12" s="509" t="s">
        <v>538</v>
      </c>
      <c r="O12" s="512">
        <v>44355</v>
      </c>
      <c r="P12" s="407"/>
      <c r="Q12" s="4"/>
      <c r="R12" s="408" t="s">
        <v>541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37" customFormat="1" ht="15">
      <c r="A13" s="456">
        <v>4</v>
      </c>
      <c r="B13" s="457">
        <v>44348</v>
      </c>
      <c r="C13" s="502"/>
      <c r="D13" s="381" t="s">
        <v>110</v>
      </c>
      <c r="E13" s="461" t="s">
        <v>539</v>
      </c>
      <c r="F13" s="382" t="s">
        <v>825</v>
      </c>
      <c r="G13" s="382">
        <v>2790</v>
      </c>
      <c r="H13" s="461"/>
      <c r="I13" s="462" t="s">
        <v>826</v>
      </c>
      <c r="J13" s="438" t="s">
        <v>540</v>
      </c>
      <c r="K13" s="438"/>
      <c r="L13" s="440"/>
      <c r="M13" s="463"/>
      <c r="N13" s="438"/>
      <c r="O13" s="498"/>
      <c r="P13" s="407"/>
      <c r="Q13" s="4"/>
      <c r="R13" s="408" t="s">
        <v>541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38" s="37" customFormat="1" ht="14.25">
      <c r="A14" s="503">
        <v>5</v>
      </c>
      <c r="B14" s="504">
        <v>44350</v>
      </c>
      <c r="C14" s="505"/>
      <c r="D14" s="433" t="s">
        <v>808</v>
      </c>
      <c r="E14" s="506" t="s">
        <v>829</v>
      </c>
      <c r="F14" s="507">
        <v>292</v>
      </c>
      <c r="G14" s="507">
        <v>275</v>
      </c>
      <c r="H14" s="507">
        <v>308.5</v>
      </c>
      <c r="I14" s="508" t="s">
        <v>828</v>
      </c>
      <c r="J14" s="509" t="s">
        <v>978</v>
      </c>
      <c r="K14" s="509">
        <f t="shared" ref="K14" si="4">H14-F14</f>
        <v>16.5</v>
      </c>
      <c r="L14" s="510">
        <f>(F14*-0.8)/100</f>
        <v>-2.3360000000000003</v>
      </c>
      <c r="M14" s="511">
        <f t="shared" ref="M14" si="5">(K14+L14)/F14</f>
        <v>4.850684931506849E-2</v>
      </c>
      <c r="N14" s="509" t="s">
        <v>538</v>
      </c>
      <c r="O14" s="512">
        <v>44351</v>
      </c>
      <c r="P14" s="407"/>
      <c r="Q14" s="4"/>
      <c r="R14" s="408" t="s">
        <v>541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38" s="37" customFormat="1" ht="15">
      <c r="A15" s="456">
        <v>6</v>
      </c>
      <c r="B15" s="457">
        <v>44357</v>
      </c>
      <c r="C15" s="502"/>
      <c r="D15" s="381" t="s">
        <v>74</v>
      </c>
      <c r="E15" s="461" t="s">
        <v>539</v>
      </c>
      <c r="F15" s="382" t="s">
        <v>830</v>
      </c>
      <c r="G15" s="382">
        <v>3345</v>
      </c>
      <c r="H15" s="461"/>
      <c r="I15" s="462" t="s">
        <v>831</v>
      </c>
      <c r="J15" s="438" t="s">
        <v>540</v>
      </c>
      <c r="K15" s="438"/>
      <c r="L15" s="440"/>
      <c r="M15" s="463"/>
      <c r="N15" s="438"/>
      <c r="O15" s="498"/>
      <c r="P15" s="407"/>
      <c r="Q15" s="4"/>
      <c r="R15" s="408" t="s">
        <v>541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4.25">
      <c r="A16" s="523">
        <v>7</v>
      </c>
      <c r="B16" s="450">
        <v>44362</v>
      </c>
      <c r="C16" s="524"/>
      <c r="D16" s="406" t="s">
        <v>447</v>
      </c>
      <c r="E16" s="525" t="s">
        <v>539</v>
      </c>
      <c r="F16" s="423">
        <v>131</v>
      </c>
      <c r="G16" s="423">
        <v>123</v>
      </c>
      <c r="H16" s="525">
        <v>141</v>
      </c>
      <c r="I16" s="526">
        <v>150</v>
      </c>
      <c r="J16" s="447" t="s">
        <v>899</v>
      </c>
      <c r="K16" s="447">
        <f t="shared" ref="K16" si="6">H16-F16</f>
        <v>10</v>
      </c>
      <c r="L16" s="449">
        <f>(F16*-0.8)/100</f>
        <v>-1.048</v>
      </c>
      <c r="M16" s="459">
        <f t="shared" ref="M16" si="7">(K16+L16)/F16</f>
        <v>6.8335877862595415E-2</v>
      </c>
      <c r="N16" s="447" t="s">
        <v>538</v>
      </c>
      <c r="O16" s="454">
        <v>44383</v>
      </c>
      <c r="P16" s="407"/>
      <c r="Q16" s="4"/>
      <c r="R16" s="408" t="s">
        <v>770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5">
      <c r="A17" s="456">
        <v>8</v>
      </c>
      <c r="B17" s="457">
        <v>44363</v>
      </c>
      <c r="C17" s="502"/>
      <c r="D17" s="381" t="s">
        <v>96</v>
      </c>
      <c r="E17" s="461" t="s">
        <v>539</v>
      </c>
      <c r="F17" s="382" t="s">
        <v>836</v>
      </c>
      <c r="G17" s="382">
        <v>1119</v>
      </c>
      <c r="H17" s="461"/>
      <c r="I17" s="462" t="s">
        <v>837</v>
      </c>
      <c r="J17" s="438" t="s">
        <v>540</v>
      </c>
      <c r="K17" s="438"/>
      <c r="L17" s="440"/>
      <c r="M17" s="463"/>
      <c r="N17" s="438"/>
      <c r="O17" s="498"/>
      <c r="P17" s="407"/>
      <c r="Q17" s="4"/>
      <c r="R17" s="408" t="s">
        <v>541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5">
      <c r="A18" s="339">
        <v>9</v>
      </c>
      <c r="B18" s="457">
        <v>44382</v>
      </c>
      <c r="C18" s="349"/>
      <c r="D18" s="381" t="s">
        <v>335</v>
      </c>
      <c r="E18" s="461" t="s">
        <v>539</v>
      </c>
      <c r="F18" s="382" t="s">
        <v>910</v>
      </c>
      <c r="G18" s="382">
        <v>795</v>
      </c>
      <c r="H18" s="461"/>
      <c r="I18" s="462" t="s">
        <v>911</v>
      </c>
      <c r="J18" s="438" t="s">
        <v>540</v>
      </c>
      <c r="K18" s="438"/>
      <c r="L18" s="440"/>
      <c r="M18" s="463"/>
      <c r="N18" s="438"/>
      <c r="O18" s="498"/>
      <c r="P18" s="407"/>
      <c r="Q18" s="4"/>
      <c r="R18" s="408" t="s">
        <v>770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37" customFormat="1" ht="15">
      <c r="A19" s="339">
        <v>10</v>
      </c>
      <c r="B19" s="457">
        <v>44384</v>
      </c>
      <c r="C19" s="349"/>
      <c r="D19" s="381" t="s">
        <v>152</v>
      </c>
      <c r="E19" s="461" t="s">
        <v>539</v>
      </c>
      <c r="F19" s="382" t="s">
        <v>935</v>
      </c>
      <c r="G19" s="382">
        <v>157</v>
      </c>
      <c r="H19" s="461"/>
      <c r="I19" s="462" t="s">
        <v>936</v>
      </c>
      <c r="J19" s="438" t="s">
        <v>540</v>
      </c>
      <c r="K19" s="438"/>
      <c r="L19" s="440"/>
      <c r="M19" s="463"/>
      <c r="N19" s="438"/>
      <c r="O19" s="498"/>
      <c r="P19" s="407"/>
      <c r="Q19" s="4"/>
      <c r="R19" s="408" t="s">
        <v>541</v>
      </c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38" s="37" customFormat="1" ht="15">
      <c r="A20" s="339">
        <v>11</v>
      </c>
      <c r="B20" s="457">
        <v>44384</v>
      </c>
      <c r="C20" s="349"/>
      <c r="D20" s="381" t="s">
        <v>717</v>
      </c>
      <c r="E20" s="461" t="s">
        <v>539</v>
      </c>
      <c r="F20" s="382" t="s">
        <v>945</v>
      </c>
      <c r="G20" s="382">
        <v>814</v>
      </c>
      <c r="H20" s="461"/>
      <c r="I20" s="462" t="s">
        <v>946</v>
      </c>
      <c r="J20" s="438" t="s">
        <v>540</v>
      </c>
      <c r="K20" s="438"/>
      <c r="L20" s="440"/>
      <c r="M20" s="463"/>
      <c r="N20" s="438"/>
      <c r="O20" s="498"/>
      <c r="P20" s="407"/>
      <c r="Q20" s="4"/>
      <c r="R20" s="408" t="s">
        <v>541</v>
      </c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38" s="37" customFormat="1" ht="15">
      <c r="A21" s="339">
        <v>12</v>
      </c>
      <c r="B21" s="457">
        <v>44385</v>
      </c>
      <c r="C21" s="349"/>
      <c r="D21" s="381" t="s">
        <v>513</v>
      </c>
      <c r="E21" s="461" t="s">
        <v>539</v>
      </c>
      <c r="F21" s="382" t="s">
        <v>963</v>
      </c>
      <c r="G21" s="382">
        <v>2060</v>
      </c>
      <c r="H21" s="461"/>
      <c r="I21" s="462">
        <v>2500</v>
      </c>
      <c r="J21" s="438" t="s">
        <v>540</v>
      </c>
      <c r="K21" s="438"/>
      <c r="L21" s="440"/>
      <c r="M21" s="463"/>
      <c r="N21" s="438"/>
      <c r="O21" s="498"/>
      <c r="P21" s="407"/>
      <c r="Q21" s="4"/>
      <c r="R21" s="408" t="s">
        <v>770</v>
      </c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38" s="37" customFormat="1" ht="15">
      <c r="A22" s="339">
        <v>13</v>
      </c>
      <c r="B22" s="457">
        <v>44385</v>
      </c>
      <c r="C22" s="349"/>
      <c r="D22" s="381" t="s">
        <v>140</v>
      </c>
      <c r="E22" s="461" t="s">
        <v>539</v>
      </c>
      <c r="F22" s="382" t="s">
        <v>964</v>
      </c>
      <c r="G22" s="382">
        <v>6950</v>
      </c>
      <c r="H22" s="461"/>
      <c r="I22" s="462" t="s">
        <v>965</v>
      </c>
      <c r="J22" s="438" t="s">
        <v>540</v>
      </c>
      <c r="K22" s="438"/>
      <c r="L22" s="440"/>
      <c r="M22" s="463"/>
      <c r="N22" s="438"/>
      <c r="O22" s="498"/>
      <c r="P22" s="407"/>
      <c r="Q22" s="4"/>
      <c r="R22" s="408" t="s">
        <v>541</v>
      </c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38" s="2" customFormat="1" ht="14.25">
      <c r="A23" s="339"/>
      <c r="B23" s="348"/>
      <c r="C23" s="349"/>
      <c r="D23" s="360"/>
      <c r="E23" s="353"/>
      <c r="F23" s="353"/>
      <c r="G23" s="358"/>
      <c r="H23" s="353"/>
      <c r="I23" s="350"/>
      <c r="J23" s="355"/>
      <c r="K23" s="355"/>
      <c r="L23" s="362"/>
      <c r="M23" s="332"/>
      <c r="N23" s="341"/>
      <c r="O23" s="338"/>
      <c r="P23" s="407"/>
      <c r="Q23" s="4"/>
      <c r="R23" s="408"/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2" customFormat="1" ht="14.25">
      <c r="A24" s="397"/>
      <c r="B24" s="398"/>
      <c r="C24" s="399"/>
      <c r="D24" s="400"/>
      <c r="E24" s="401"/>
      <c r="F24" s="401"/>
      <c r="G24" s="370"/>
      <c r="H24" s="401"/>
      <c r="I24" s="402"/>
      <c r="J24" s="371"/>
      <c r="K24" s="371"/>
      <c r="L24" s="403"/>
      <c r="M24" s="76"/>
      <c r="N24" s="404"/>
      <c r="O24" s="405"/>
      <c r="P24" s="356"/>
      <c r="Q24" s="61"/>
      <c r="R24" s="312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38" s="2" customFormat="1" ht="14.25">
      <c r="A25" s="397"/>
      <c r="B25" s="398"/>
      <c r="C25" s="399"/>
      <c r="D25" s="400"/>
      <c r="E25" s="401"/>
      <c r="F25" s="401"/>
      <c r="G25" s="370"/>
      <c r="H25" s="401"/>
      <c r="I25" s="402"/>
      <c r="J25" s="371"/>
      <c r="K25" s="371"/>
      <c r="L25" s="403"/>
      <c r="M25" s="76"/>
      <c r="N25" s="404"/>
      <c r="O25" s="405"/>
      <c r="P25" s="356"/>
      <c r="Q25" s="61"/>
      <c r="R25" s="312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38" s="2" customFormat="1" ht="12" customHeight="1">
      <c r="A26" s="20" t="s">
        <v>542</v>
      </c>
      <c r="B26" s="21"/>
      <c r="C26" s="22"/>
      <c r="D26" s="23"/>
      <c r="E26" s="24"/>
      <c r="F26" s="25"/>
      <c r="G26" s="25"/>
      <c r="H26" s="25"/>
      <c r="I26" s="25"/>
      <c r="J26" s="62"/>
      <c r="K26" s="25"/>
      <c r="L26" s="363"/>
      <c r="M26" s="35"/>
      <c r="N26" s="62"/>
      <c r="O26" s="63"/>
      <c r="P26" s="5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2" customFormat="1" ht="12" customHeight="1">
      <c r="A27" s="26" t="s">
        <v>543</v>
      </c>
      <c r="B27" s="20"/>
      <c r="C27" s="20"/>
      <c r="D27" s="20"/>
      <c r="F27" s="27" t="s">
        <v>544</v>
      </c>
      <c r="G27" s="14"/>
      <c r="H27" s="28"/>
      <c r="I27" s="33"/>
      <c r="J27" s="64"/>
      <c r="K27" s="65"/>
      <c r="L27" s="364"/>
      <c r="M27" s="66"/>
      <c r="N27" s="13"/>
      <c r="O27" s="67"/>
      <c r="P27" s="5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2" customFormat="1" ht="12" customHeight="1">
      <c r="A28" s="20" t="s">
        <v>545</v>
      </c>
      <c r="B28" s="20"/>
      <c r="C28" s="20"/>
      <c r="D28" s="20"/>
      <c r="E28" s="29"/>
      <c r="F28" s="27" t="s">
        <v>546</v>
      </c>
      <c r="G28" s="14"/>
      <c r="H28" s="28"/>
      <c r="I28" s="33"/>
      <c r="J28" s="64"/>
      <c r="K28" s="65"/>
      <c r="L28" s="364"/>
      <c r="M28" s="66"/>
      <c r="N28" s="13"/>
      <c r="O28" s="67"/>
      <c r="P28" s="5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2" customFormat="1" ht="12" customHeight="1">
      <c r="A29" s="20"/>
      <c r="B29" s="20"/>
      <c r="C29" s="20"/>
      <c r="D29" s="20"/>
      <c r="E29" s="29"/>
      <c r="F29" s="14"/>
      <c r="G29" s="14"/>
      <c r="H29" s="28"/>
      <c r="I29" s="33"/>
      <c r="J29" s="68"/>
      <c r="K29" s="65"/>
      <c r="L29" s="364"/>
      <c r="M29" s="14"/>
      <c r="N29" s="69"/>
      <c r="O29" s="5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15">
      <c r="A30" s="8"/>
      <c r="B30" s="30" t="s">
        <v>547</v>
      </c>
      <c r="C30" s="30"/>
      <c r="D30" s="30"/>
      <c r="E30" s="30"/>
      <c r="F30" s="31"/>
      <c r="G30" s="29"/>
      <c r="H30" s="29"/>
      <c r="I30" s="70"/>
      <c r="J30" s="71"/>
      <c r="K30" s="72"/>
      <c r="L30" s="365"/>
      <c r="M30" s="9"/>
      <c r="N30" s="8"/>
      <c r="O30" s="50"/>
      <c r="P30" s="4"/>
      <c r="R30" s="79"/>
      <c r="S30" s="13"/>
      <c r="T30" s="13"/>
      <c r="U30" s="13"/>
      <c r="V30" s="13"/>
      <c r="W30" s="13"/>
      <c r="X30" s="13"/>
      <c r="Y30" s="13"/>
      <c r="Z30" s="13"/>
    </row>
    <row r="31" spans="1:38" s="3" customFormat="1" ht="38.25">
      <c r="A31" s="17" t="s">
        <v>16</v>
      </c>
      <c r="B31" s="557" t="s">
        <v>516</v>
      </c>
      <c r="C31" s="60"/>
      <c r="D31" s="19" t="s">
        <v>527</v>
      </c>
      <c r="E31" s="18" t="s">
        <v>528</v>
      </c>
      <c r="F31" s="18" t="s">
        <v>529</v>
      </c>
      <c r="G31" s="18" t="s">
        <v>548</v>
      </c>
      <c r="H31" s="18" t="s">
        <v>531</v>
      </c>
      <c r="I31" s="18" t="s">
        <v>532</v>
      </c>
      <c r="J31" s="18" t="s">
        <v>533</v>
      </c>
      <c r="K31" s="59" t="s">
        <v>549</v>
      </c>
      <c r="L31" s="366" t="s">
        <v>796</v>
      </c>
      <c r="M31" s="60" t="s">
        <v>795</v>
      </c>
      <c r="N31" s="18" t="s">
        <v>536</v>
      </c>
      <c r="O31" s="75" t="s">
        <v>537</v>
      </c>
      <c r="P31" s="4"/>
      <c r="Q31" s="37"/>
      <c r="R31" s="35"/>
      <c r="S31" s="35"/>
      <c r="T31" s="35"/>
    </row>
    <row r="32" spans="1:38" s="344" customFormat="1" ht="15" customHeight="1">
      <c r="A32" s="476">
        <v>1</v>
      </c>
      <c r="B32" s="489">
        <v>44371</v>
      </c>
      <c r="C32" s="458"/>
      <c r="D32" s="431" t="s">
        <v>44</v>
      </c>
      <c r="E32" s="382" t="s">
        <v>539</v>
      </c>
      <c r="F32" s="382" t="s">
        <v>843</v>
      </c>
      <c r="G32" s="382">
        <v>718</v>
      </c>
      <c r="H32" s="382"/>
      <c r="I32" s="382" t="s">
        <v>827</v>
      </c>
      <c r="J32" s="438" t="s">
        <v>540</v>
      </c>
      <c r="K32" s="438"/>
      <c r="L32" s="440"/>
      <c r="M32" s="463"/>
      <c r="N32" s="438"/>
      <c r="O32" s="443"/>
      <c r="P32" s="4"/>
      <c r="Q32" s="4"/>
      <c r="R32" s="314" t="s">
        <v>541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44" customFormat="1" ht="15" customHeight="1">
      <c r="A33" s="475">
        <v>2</v>
      </c>
      <c r="B33" s="450">
        <v>44372</v>
      </c>
      <c r="C33" s="451"/>
      <c r="D33" s="432" t="s">
        <v>131</v>
      </c>
      <c r="E33" s="423" t="s">
        <v>539</v>
      </c>
      <c r="F33" s="423">
        <v>1725</v>
      </c>
      <c r="G33" s="423">
        <v>1665</v>
      </c>
      <c r="H33" s="423">
        <v>1764</v>
      </c>
      <c r="I33" s="423" t="s">
        <v>844</v>
      </c>
      <c r="J33" s="447" t="s">
        <v>934</v>
      </c>
      <c r="K33" s="447">
        <f t="shared" ref="K33" si="8">H33-F33</f>
        <v>39</v>
      </c>
      <c r="L33" s="449">
        <f>(F33*-0.7)/100</f>
        <v>-12.074999999999999</v>
      </c>
      <c r="M33" s="459">
        <f t="shared" ref="M33" si="9">(K33+L33)/F33</f>
        <v>1.5608695652173913E-2</v>
      </c>
      <c r="N33" s="447" t="s">
        <v>538</v>
      </c>
      <c r="O33" s="454">
        <v>44384</v>
      </c>
      <c r="P33" s="4"/>
      <c r="Q33" s="4"/>
      <c r="R33" s="314" t="s">
        <v>541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44" customFormat="1" ht="15" customHeight="1">
      <c r="A34" s="475">
        <v>3</v>
      </c>
      <c r="B34" s="450">
        <v>44375</v>
      </c>
      <c r="C34" s="451"/>
      <c r="D34" s="432" t="s">
        <v>428</v>
      </c>
      <c r="E34" s="423" t="s">
        <v>539</v>
      </c>
      <c r="F34" s="423">
        <v>2825</v>
      </c>
      <c r="G34" s="423">
        <v>2735</v>
      </c>
      <c r="H34" s="423">
        <v>2902.5</v>
      </c>
      <c r="I34" s="423">
        <v>3000</v>
      </c>
      <c r="J34" s="447" t="s">
        <v>909</v>
      </c>
      <c r="K34" s="447">
        <f t="shared" ref="K34:K35" si="10">H34-F34</f>
        <v>77.5</v>
      </c>
      <c r="L34" s="449">
        <f>(F34*-0.7)/100</f>
        <v>-19.774999999999999</v>
      </c>
      <c r="M34" s="459">
        <f t="shared" ref="M34:M35" si="11">(K34+L34)/F34</f>
        <v>2.0433628318584071E-2</v>
      </c>
      <c r="N34" s="447" t="s">
        <v>538</v>
      </c>
      <c r="O34" s="454">
        <v>44382</v>
      </c>
      <c r="P34" s="4"/>
      <c r="Q34" s="4"/>
      <c r="R34" s="314" t="s">
        <v>770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44" customFormat="1" ht="15" customHeight="1">
      <c r="A35" s="527">
        <v>4</v>
      </c>
      <c r="B35" s="455">
        <v>44377</v>
      </c>
      <c r="C35" s="528"/>
      <c r="D35" s="529" t="s">
        <v>735</v>
      </c>
      <c r="E35" s="436" t="s">
        <v>539</v>
      </c>
      <c r="F35" s="436">
        <v>205</v>
      </c>
      <c r="G35" s="436">
        <v>199</v>
      </c>
      <c r="H35" s="436">
        <v>199</v>
      </c>
      <c r="I35" s="436">
        <v>215</v>
      </c>
      <c r="J35" s="434" t="s">
        <v>1029</v>
      </c>
      <c r="K35" s="434">
        <f t="shared" si="10"/>
        <v>-6</v>
      </c>
      <c r="L35" s="530">
        <f>(F35*-0.07)/100</f>
        <v>-0.14350000000000002</v>
      </c>
      <c r="M35" s="531">
        <f t="shared" si="11"/>
        <v>-2.996829268292683E-2</v>
      </c>
      <c r="N35" s="434" t="s">
        <v>602</v>
      </c>
      <c r="O35" s="541">
        <v>44389</v>
      </c>
      <c r="P35" s="4"/>
      <c r="Q35" s="4"/>
      <c r="R35" s="314" t="s">
        <v>541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44" customFormat="1" ht="15" customHeight="1">
      <c r="A36" s="476">
        <v>5</v>
      </c>
      <c r="B36" s="457">
        <v>44377</v>
      </c>
      <c r="C36" s="458"/>
      <c r="D36" s="431" t="s">
        <v>62</v>
      </c>
      <c r="E36" s="382" t="s">
        <v>539</v>
      </c>
      <c r="F36" s="382" t="s">
        <v>853</v>
      </c>
      <c r="G36" s="382">
        <v>1545</v>
      </c>
      <c r="H36" s="382"/>
      <c r="I36" s="382">
        <v>1700</v>
      </c>
      <c r="J36" s="438" t="s">
        <v>540</v>
      </c>
      <c r="K36" s="438"/>
      <c r="L36" s="440"/>
      <c r="M36" s="463"/>
      <c r="N36" s="442"/>
      <c r="O36" s="498"/>
      <c r="P36" s="4"/>
      <c r="Q36" s="4"/>
      <c r="R36" s="314" t="s">
        <v>770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44" customFormat="1" ht="15" customHeight="1">
      <c r="A37" s="475">
        <v>6</v>
      </c>
      <c r="B37" s="450">
        <v>44377</v>
      </c>
      <c r="C37" s="451"/>
      <c r="D37" s="432" t="s">
        <v>349</v>
      </c>
      <c r="E37" s="423" t="s">
        <v>539</v>
      </c>
      <c r="F37" s="423">
        <v>712.5</v>
      </c>
      <c r="G37" s="423">
        <v>695</v>
      </c>
      <c r="H37" s="423">
        <v>733.5</v>
      </c>
      <c r="I37" s="423">
        <v>760</v>
      </c>
      <c r="J37" s="447" t="s">
        <v>588</v>
      </c>
      <c r="K37" s="447">
        <f t="shared" ref="K37" si="12">H37-F37</f>
        <v>21</v>
      </c>
      <c r="L37" s="449">
        <f>(F37*-0.7)/100</f>
        <v>-4.9874999999999998</v>
      </c>
      <c r="M37" s="459">
        <f t="shared" ref="M37" si="13">(K37+L37)/F37</f>
        <v>2.2473684210526316E-2</v>
      </c>
      <c r="N37" s="447" t="s">
        <v>538</v>
      </c>
      <c r="O37" s="454">
        <v>44378</v>
      </c>
      <c r="P37" s="4"/>
      <c r="Q37" s="4"/>
      <c r="R37" s="314" t="s">
        <v>770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44" customFormat="1" ht="15" customHeight="1">
      <c r="A38" s="475">
        <v>7</v>
      </c>
      <c r="B38" s="450">
        <v>44378</v>
      </c>
      <c r="C38" s="451"/>
      <c r="D38" s="432" t="s">
        <v>376</v>
      </c>
      <c r="E38" s="423" t="s">
        <v>539</v>
      </c>
      <c r="F38" s="423">
        <v>54.75</v>
      </c>
      <c r="G38" s="423">
        <v>53</v>
      </c>
      <c r="H38" s="423">
        <v>56.4</v>
      </c>
      <c r="I38" s="423" t="s">
        <v>859</v>
      </c>
      <c r="J38" s="447" t="s">
        <v>892</v>
      </c>
      <c r="K38" s="447">
        <f t="shared" ref="K38" si="14">H38-F38</f>
        <v>1.6499999999999986</v>
      </c>
      <c r="L38" s="449">
        <f>(F38*-0.7)/100</f>
        <v>-0.38324999999999998</v>
      </c>
      <c r="M38" s="459">
        <f t="shared" ref="M38" si="15">(K38+L38)/F38</f>
        <v>2.3136986301369841E-2</v>
      </c>
      <c r="N38" s="447" t="s">
        <v>538</v>
      </c>
      <c r="O38" s="454">
        <v>44379</v>
      </c>
      <c r="P38" s="4"/>
      <c r="Q38" s="4"/>
      <c r="R38" s="314" t="s">
        <v>541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44" customFormat="1" ht="15" customHeight="1">
      <c r="A39" s="475">
        <v>8</v>
      </c>
      <c r="B39" s="450">
        <v>44378</v>
      </c>
      <c r="C39" s="451"/>
      <c r="D39" s="432" t="s">
        <v>340</v>
      </c>
      <c r="E39" s="423" t="s">
        <v>539</v>
      </c>
      <c r="F39" s="423">
        <v>182.5</v>
      </c>
      <c r="G39" s="423">
        <v>177</v>
      </c>
      <c r="H39" s="423">
        <v>188</v>
      </c>
      <c r="I39" s="423">
        <v>193</v>
      </c>
      <c r="J39" s="447" t="s">
        <v>893</v>
      </c>
      <c r="K39" s="447">
        <f t="shared" ref="K39" si="16">H39-F39</f>
        <v>5.5</v>
      </c>
      <c r="L39" s="449">
        <f>(F39*-0.7)/100</f>
        <v>-1.2774999999999999</v>
      </c>
      <c r="M39" s="459">
        <f t="shared" ref="M39" si="17">(K39+L39)/F39</f>
        <v>2.3136986301369865E-2</v>
      </c>
      <c r="N39" s="447" t="s">
        <v>538</v>
      </c>
      <c r="O39" s="454">
        <v>44379</v>
      </c>
      <c r="P39" s="4"/>
      <c r="Q39" s="4"/>
      <c r="R39" s="314" t="s">
        <v>770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44" customFormat="1" ht="15" customHeight="1">
      <c r="A40" s="475">
        <v>9</v>
      </c>
      <c r="B40" s="516">
        <v>44379</v>
      </c>
      <c r="C40" s="451"/>
      <c r="D40" s="432" t="s">
        <v>365</v>
      </c>
      <c r="E40" s="423" t="s">
        <v>539</v>
      </c>
      <c r="F40" s="423">
        <v>159.5</v>
      </c>
      <c r="G40" s="423">
        <v>154</v>
      </c>
      <c r="H40" s="423">
        <v>164.25</v>
      </c>
      <c r="I40" s="423" t="s">
        <v>894</v>
      </c>
      <c r="J40" s="447" t="s">
        <v>901</v>
      </c>
      <c r="K40" s="447">
        <f t="shared" ref="K40:K41" si="18">H40-F40</f>
        <v>4.75</v>
      </c>
      <c r="L40" s="449">
        <f>(F40*-0.07)/100</f>
        <v>-0.11165000000000001</v>
      </c>
      <c r="M40" s="459">
        <f t="shared" ref="M40:M41" si="19">(K40+L40)/F40</f>
        <v>2.9080564263322884E-2</v>
      </c>
      <c r="N40" s="447" t="s">
        <v>538</v>
      </c>
      <c r="O40" s="515">
        <v>44379</v>
      </c>
      <c r="P40" s="4"/>
      <c r="Q40" s="4"/>
      <c r="R40" s="314" t="s">
        <v>541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44" customFormat="1" ht="15" customHeight="1">
      <c r="A41" s="475">
        <v>10</v>
      </c>
      <c r="B41" s="516">
        <v>44379</v>
      </c>
      <c r="C41" s="451"/>
      <c r="D41" s="432" t="s">
        <v>900</v>
      </c>
      <c r="E41" s="423" t="s">
        <v>539</v>
      </c>
      <c r="F41" s="423">
        <v>1003</v>
      </c>
      <c r="G41" s="423">
        <v>970</v>
      </c>
      <c r="H41" s="423">
        <v>1032.5</v>
      </c>
      <c r="I41" s="423">
        <v>1060</v>
      </c>
      <c r="J41" s="447" t="s">
        <v>908</v>
      </c>
      <c r="K41" s="447">
        <f t="shared" si="18"/>
        <v>29.5</v>
      </c>
      <c r="L41" s="449">
        <f>(F41*-0.7)/100</f>
        <v>-7.020999999999999</v>
      </c>
      <c r="M41" s="459">
        <f t="shared" si="19"/>
        <v>2.2411764705882353E-2</v>
      </c>
      <c r="N41" s="447" t="s">
        <v>538</v>
      </c>
      <c r="O41" s="454">
        <v>44382</v>
      </c>
      <c r="P41" s="4"/>
      <c r="Q41" s="4"/>
      <c r="R41" s="314" t="s">
        <v>770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44" customFormat="1" ht="15" customHeight="1">
      <c r="A42" s="475">
        <v>11</v>
      </c>
      <c r="B42" s="450">
        <v>44382</v>
      </c>
      <c r="C42" s="451"/>
      <c r="D42" s="432" t="s">
        <v>745</v>
      </c>
      <c r="E42" s="423" t="s">
        <v>539</v>
      </c>
      <c r="F42" s="423">
        <v>280.5</v>
      </c>
      <c r="G42" s="423">
        <v>273</v>
      </c>
      <c r="H42" s="423">
        <v>287.5</v>
      </c>
      <c r="I42" s="423" t="s">
        <v>907</v>
      </c>
      <c r="J42" s="447" t="s">
        <v>904</v>
      </c>
      <c r="K42" s="447">
        <f t="shared" ref="K42" si="20">H42-F42</f>
        <v>7</v>
      </c>
      <c r="L42" s="449">
        <f>(F42*-0.07)/100</f>
        <v>-0.19635000000000002</v>
      </c>
      <c r="M42" s="459">
        <f t="shared" ref="M42" si="21">(K42+L42)/F42</f>
        <v>2.4255436720142604E-2</v>
      </c>
      <c r="N42" s="447" t="s">
        <v>538</v>
      </c>
      <c r="O42" s="515">
        <v>44382</v>
      </c>
      <c r="P42" s="4"/>
      <c r="Q42" s="4"/>
      <c r="R42" s="314" t="s">
        <v>541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44" customFormat="1" ht="15" customHeight="1">
      <c r="A43" s="527">
        <v>12</v>
      </c>
      <c r="B43" s="455">
        <v>44383</v>
      </c>
      <c r="C43" s="528"/>
      <c r="D43" s="529" t="s">
        <v>674</v>
      </c>
      <c r="E43" s="436" t="s">
        <v>539</v>
      </c>
      <c r="F43" s="436">
        <v>473.5</v>
      </c>
      <c r="G43" s="436">
        <v>458</v>
      </c>
      <c r="H43" s="436">
        <v>458</v>
      </c>
      <c r="I43" s="436">
        <v>500</v>
      </c>
      <c r="J43" s="434" t="s">
        <v>918</v>
      </c>
      <c r="K43" s="434">
        <f t="shared" ref="K43" si="22">H43-F43</f>
        <v>-15.5</v>
      </c>
      <c r="L43" s="530">
        <f>(F43*-0.07)/100</f>
        <v>-0.33145000000000002</v>
      </c>
      <c r="M43" s="531">
        <f t="shared" ref="M43" si="23">(K43+L43)/F43</f>
        <v>-3.3434952481520591E-2</v>
      </c>
      <c r="N43" s="434" t="s">
        <v>602</v>
      </c>
      <c r="O43" s="532">
        <v>44383</v>
      </c>
      <c r="P43" s="4"/>
      <c r="Q43" s="4"/>
      <c r="R43" s="314" t="s">
        <v>770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44" customFormat="1" ht="15" customHeight="1">
      <c r="A44" s="527">
        <v>13</v>
      </c>
      <c r="B44" s="455">
        <v>44383</v>
      </c>
      <c r="C44" s="528"/>
      <c r="D44" s="529" t="s">
        <v>745</v>
      </c>
      <c r="E44" s="436" t="s">
        <v>539</v>
      </c>
      <c r="F44" s="436">
        <v>281</v>
      </c>
      <c r="G44" s="436">
        <v>273</v>
      </c>
      <c r="H44" s="436">
        <v>273</v>
      </c>
      <c r="I44" s="436" t="s">
        <v>907</v>
      </c>
      <c r="J44" s="434" t="s">
        <v>930</v>
      </c>
      <c r="K44" s="434">
        <f t="shared" ref="K44:K45" si="24">H44-F44</f>
        <v>-8</v>
      </c>
      <c r="L44" s="530">
        <f>(F44*-0.07)/100</f>
        <v>-0.19670000000000001</v>
      </c>
      <c r="M44" s="531">
        <f t="shared" ref="M44:M45" si="25">(K44+L44)/F44</f>
        <v>-2.9169750889679717E-2</v>
      </c>
      <c r="N44" s="434" t="s">
        <v>602</v>
      </c>
      <c r="O44" s="532">
        <v>44383</v>
      </c>
      <c r="P44" s="4"/>
      <c r="Q44" s="4"/>
      <c r="R44" s="314" t="s">
        <v>541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44" customFormat="1" ht="15" customHeight="1">
      <c r="A45" s="475">
        <v>14</v>
      </c>
      <c r="B45" s="450">
        <v>44383</v>
      </c>
      <c r="C45" s="451"/>
      <c r="D45" s="432" t="s">
        <v>147</v>
      </c>
      <c r="E45" s="423" t="s">
        <v>539</v>
      </c>
      <c r="F45" s="423">
        <v>1545</v>
      </c>
      <c r="G45" s="423">
        <v>1514</v>
      </c>
      <c r="H45" s="423">
        <v>1576</v>
      </c>
      <c r="I45" s="423" t="s">
        <v>919</v>
      </c>
      <c r="J45" s="447" t="s">
        <v>920</v>
      </c>
      <c r="K45" s="447">
        <f t="shared" si="24"/>
        <v>31</v>
      </c>
      <c r="L45" s="449">
        <f>(F45*-0.07)/100</f>
        <v>-1.0815000000000001</v>
      </c>
      <c r="M45" s="459">
        <f t="shared" si="25"/>
        <v>1.9364724919093853E-2</v>
      </c>
      <c r="N45" s="447" t="s">
        <v>538</v>
      </c>
      <c r="O45" s="515">
        <v>44383</v>
      </c>
      <c r="P45" s="4"/>
      <c r="Q45" s="4"/>
      <c r="R45" s="314" t="s">
        <v>541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44" customFormat="1" ht="15" customHeight="1">
      <c r="A46" s="475">
        <v>15</v>
      </c>
      <c r="B46" s="450">
        <v>44384</v>
      </c>
      <c r="C46" s="451"/>
      <c r="D46" s="432" t="s">
        <v>147</v>
      </c>
      <c r="E46" s="423" t="s">
        <v>539</v>
      </c>
      <c r="F46" s="423">
        <v>1532</v>
      </c>
      <c r="G46" s="423">
        <v>1490</v>
      </c>
      <c r="H46" s="423">
        <v>1562</v>
      </c>
      <c r="I46" s="423" t="s">
        <v>937</v>
      </c>
      <c r="J46" s="447" t="s">
        <v>822</v>
      </c>
      <c r="K46" s="447">
        <f t="shared" ref="K46:K48" si="26">H46-F46</f>
        <v>30</v>
      </c>
      <c r="L46" s="449">
        <f>(F46*-0.07)/100</f>
        <v>-1.0724</v>
      </c>
      <c r="M46" s="459">
        <f t="shared" ref="M46:M48" si="27">(K46+L46)/F46</f>
        <v>1.8882245430809397E-2</v>
      </c>
      <c r="N46" s="447" t="s">
        <v>538</v>
      </c>
      <c r="O46" s="515">
        <v>44384</v>
      </c>
      <c r="P46" s="4"/>
      <c r="Q46" s="4"/>
      <c r="R46" s="314" t="s">
        <v>541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44" customFormat="1" ht="15" customHeight="1">
      <c r="A47" s="475">
        <v>16</v>
      </c>
      <c r="B47" s="450">
        <v>44384</v>
      </c>
      <c r="C47" s="451"/>
      <c r="D47" s="432" t="s">
        <v>130</v>
      </c>
      <c r="E47" s="423" t="s">
        <v>539</v>
      </c>
      <c r="F47" s="423">
        <v>1003.5</v>
      </c>
      <c r="G47" s="423">
        <v>970</v>
      </c>
      <c r="H47" s="423">
        <v>1034.5</v>
      </c>
      <c r="I47" s="423">
        <v>1060</v>
      </c>
      <c r="J47" s="447" t="s">
        <v>920</v>
      </c>
      <c r="K47" s="447">
        <f t="shared" si="26"/>
        <v>31</v>
      </c>
      <c r="L47" s="449">
        <f>(F47*-0.7)/100</f>
        <v>-7.0244999999999997</v>
      </c>
      <c r="M47" s="459">
        <f t="shared" si="27"/>
        <v>2.3891878425510712E-2</v>
      </c>
      <c r="N47" s="447" t="s">
        <v>538</v>
      </c>
      <c r="O47" s="454">
        <v>44385</v>
      </c>
      <c r="P47" s="4"/>
      <c r="Q47" s="4"/>
      <c r="R47" s="314" t="s">
        <v>770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44" customFormat="1" ht="15" customHeight="1">
      <c r="A48" s="475">
        <v>17</v>
      </c>
      <c r="B48" s="450">
        <v>44389</v>
      </c>
      <c r="C48" s="451"/>
      <c r="D48" s="432" t="s">
        <v>1020</v>
      </c>
      <c r="E48" s="423" t="s">
        <v>539</v>
      </c>
      <c r="F48" s="423">
        <v>460</v>
      </c>
      <c r="G48" s="423">
        <v>448</v>
      </c>
      <c r="H48" s="423">
        <v>467.5</v>
      </c>
      <c r="I48" s="423">
        <v>485</v>
      </c>
      <c r="J48" s="447" t="s">
        <v>920</v>
      </c>
      <c r="K48" s="447">
        <f t="shared" si="26"/>
        <v>7.5</v>
      </c>
      <c r="L48" s="449">
        <f>(F48*-0.07)/100</f>
        <v>-0.32200000000000001</v>
      </c>
      <c r="M48" s="459">
        <f t="shared" si="27"/>
        <v>1.5604347826086957E-2</v>
      </c>
      <c r="N48" s="447" t="s">
        <v>538</v>
      </c>
      <c r="O48" s="515">
        <v>44389</v>
      </c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44" customFormat="1" ht="15" customHeight="1">
      <c r="A49" s="475">
        <v>18</v>
      </c>
      <c r="B49" s="450">
        <v>44389</v>
      </c>
      <c r="C49" s="451"/>
      <c r="D49" s="432" t="s">
        <v>1021</v>
      </c>
      <c r="E49" s="423" t="s">
        <v>539</v>
      </c>
      <c r="F49" s="423">
        <v>850.5</v>
      </c>
      <c r="G49" s="423">
        <v>829</v>
      </c>
      <c r="H49" s="423">
        <v>869</v>
      </c>
      <c r="I49" s="423" t="s">
        <v>1022</v>
      </c>
      <c r="J49" s="447" t="s">
        <v>920</v>
      </c>
      <c r="K49" s="447">
        <f t="shared" ref="K49" si="28">H49-F49</f>
        <v>18.5</v>
      </c>
      <c r="L49" s="449">
        <f>(F49*-0.07)/100</f>
        <v>-0.59535000000000005</v>
      </c>
      <c r="M49" s="459">
        <f t="shared" ref="M49" si="29">(K49+L49)/F49</f>
        <v>2.1051910640799532E-2</v>
      </c>
      <c r="N49" s="447" t="s">
        <v>538</v>
      </c>
      <c r="O49" s="515">
        <v>44389</v>
      </c>
      <c r="P49" s="4"/>
      <c r="Q49" s="4"/>
      <c r="R49" s="31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44" customFormat="1" ht="15" customHeight="1">
      <c r="A50" s="476"/>
      <c r="B50" s="457"/>
      <c r="C50" s="458"/>
      <c r="D50" s="431"/>
      <c r="E50" s="382"/>
      <c r="F50" s="382"/>
      <c r="G50" s="382"/>
      <c r="H50" s="382"/>
      <c r="I50" s="382"/>
      <c r="J50" s="438"/>
      <c r="K50" s="438"/>
      <c r="L50" s="440"/>
      <c r="M50" s="463"/>
      <c r="N50" s="438"/>
      <c r="O50" s="498"/>
      <c r="P50" s="4"/>
      <c r="Q50" s="4"/>
      <c r="R50" s="31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44" customFormat="1" ht="15" customHeight="1">
      <c r="A51" s="476"/>
      <c r="B51" s="457"/>
      <c r="C51" s="458"/>
      <c r="D51" s="431"/>
      <c r="E51" s="382"/>
      <c r="F51" s="382"/>
      <c r="G51" s="382"/>
      <c r="H51" s="382"/>
      <c r="I51" s="382"/>
      <c r="J51" s="438"/>
      <c r="K51" s="438"/>
      <c r="L51" s="440"/>
      <c r="M51" s="463"/>
      <c r="N51" s="438"/>
      <c r="O51" s="498"/>
      <c r="P51" s="4"/>
      <c r="Q51" s="4"/>
      <c r="R51" s="314"/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44" customFormat="1" ht="15" customHeight="1">
      <c r="A52" s="476"/>
      <c r="B52" s="457"/>
      <c r="C52" s="458"/>
      <c r="D52" s="431"/>
      <c r="E52" s="382"/>
      <c r="F52" s="382"/>
      <c r="G52" s="382"/>
      <c r="H52" s="382"/>
      <c r="I52" s="382"/>
      <c r="J52" s="438"/>
      <c r="K52" s="438"/>
      <c r="L52" s="440"/>
      <c r="M52" s="463"/>
      <c r="N52" s="438"/>
      <c r="O52" s="498"/>
      <c r="P52" s="4"/>
      <c r="Q52" s="4"/>
      <c r="R52" s="314"/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44" customFormat="1" ht="15" customHeight="1">
      <c r="S53" s="37"/>
      <c r="T53" s="37"/>
      <c r="U53" s="37"/>
      <c r="V53" s="37"/>
      <c r="W53" s="37"/>
      <c r="X53" s="37"/>
      <c r="Y53" s="37"/>
      <c r="Z53" s="37"/>
      <c r="AA53" s="37"/>
    </row>
    <row r="54" spans="1:34" s="344" customFormat="1" ht="15" customHeight="1">
      <c r="A54" s="424"/>
      <c r="B54" s="388"/>
      <c r="C54" s="425"/>
      <c r="D54" s="426"/>
      <c r="E54" s="369"/>
      <c r="F54" s="369"/>
      <c r="G54" s="427"/>
      <c r="H54" s="427"/>
      <c r="I54" s="369"/>
      <c r="J54" s="368"/>
      <c r="K54" s="368"/>
      <c r="L54" s="428"/>
      <c r="M54" s="380"/>
      <c r="N54" s="371"/>
      <c r="O54" s="429"/>
      <c r="P54" s="4"/>
      <c r="Q54" s="4"/>
      <c r="R54" s="314"/>
      <c r="S54" s="37"/>
      <c r="T54" s="37"/>
      <c r="U54" s="37"/>
      <c r="V54" s="37"/>
      <c r="W54" s="37"/>
      <c r="X54" s="37"/>
      <c r="Y54" s="37"/>
      <c r="Z54" s="37"/>
      <c r="AA54" s="37"/>
    </row>
    <row r="55" spans="1:34" ht="44.25" customHeight="1">
      <c r="A55" s="20" t="s">
        <v>542</v>
      </c>
      <c r="B55" s="36"/>
      <c r="C55" s="36"/>
      <c r="D55" s="37"/>
      <c r="E55" s="33"/>
      <c r="F55" s="33"/>
      <c r="G55" s="32"/>
      <c r="H55" s="32" t="s">
        <v>797</v>
      </c>
      <c r="I55" s="33"/>
      <c r="J55" s="14"/>
      <c r="K55" s="76"/>
      <c r="L55" s="77"/>
      <c r="M55" s="76"/>
      <c r="N55" s="78"/>
      <c r="O55" s="76"/>
      <c r="P55" s="4"/>
      <c r="Q55" s="379"/>
      <c r="R55" s="387"/>
      <c r="S55" s="379"/>
      <c r="T55" s="379"/>
      <c r="U55" s="379"/>
      <c r="V55" s="379"/>
      <c r="W55" s="379"/>
      <c r="X55" s="379"/>
      <c r="Y55" s="379"/>
      <c r="Z55" s="37"/>
      <c r="AA55" s="37"/>
      <c r="AB55" s="37"/>
    </row>
    <row r="56" spans="1:34" s="3" customFormat="1">
      <c r="A56" s="26" t="s">
        <v>543</v>
      </c>
      <c r="B56" s="20"/>
      <c r="C56" s="20"/>
      <c r="D56" s="20"/>
      <c r="E56" s="2"/>
      <c r="F56" s="27" t="s">
        <v>544</v>
      </c>
      <c r="G56" s="38"/>
      <c r="H56" s="39"/>
      <c r="I56" s="79"/>
      <c r="J56" s="14"/>
      <c r="K56" s="80"/>
      <c r="L56" s="81"/>
      <c r="M56" s="82"/>
      <c r="N56" s="83"/>
      <c r="O56" s="84"/>
      <c r="P56" s="2"/>
      <c r="Q56" s="1"/>
      <c r="R56" s="9"/>
      <c r="Z56" s="6"/>
      <c r="AA56" s="6"/>
      <c r="AB56" s="6"/>
      <c r="AC56" s="6"/>
      <c r="AD56" s="6"/>
      <c r="AE56" s="6"/>
      <c r="AF56" s="6"/>
      <c r="AG56" s="6"/>
      <c r="AH56" s="6"/>
    </row>
    <row r="57" spans="1:34" s="6" customFormat="1" ht="14.25" customHeight="1">
      <c r="A57" s="26"/>
      <c r="B57" s="20"/>
      <c r="C57" s="20"/>
      <c r="D57" s="20"/>
      <c r="E57" s="29"/>
      <c r="F57" s="27" t="s">
        <v>546</v>
      </c>
      <c r="G57" s="38"/>
      <c r="H57" s="39"/>
      <c r="I57" s="79"/>
      <c r="J57" s="14"/>
      <c r="K57" s="80"/>
      <c r="L57" s="81"/>
      <c r="M57" s="82"/>
      <c r="N57" s="83"/>
      <c r="O57" s="84"/>
      <c r="P57" s="2"/>
      <c r="Q57" s="1"/>
      <c r="R57" s="9"/>
      <c r="S57" s="3"/>
      <c r="Y57" s="3"/>
      <c r="Z57" s="3"/>
    </row>
    <row r="58" spans="1:34" s="6" customFormat="1" ht="14.25" customHeight="1">
      <c r="A58" s="20"/>
      <c r="B58" s="20"/>
      <c r="C58" s="20"/>
      <c r="D58" s="20"/>
      <c r="E58" s="29"/>
      <c r="F58" s="14"/>
      <c r="G58" s="14"/>
      <c r="H58" s="28"/>
      <c r="I58" s="33"/>
      <c r="J58" s="68"/>
      <c r="K58" s="65"/>
      <c r="L58" s="66"/>
      <c r="M58" s="14"/>
      <c r="N58" s="69"/>
      <c r="O58" s="54"/>
      <c r="P58" s="5"/>
      <c r="Q58" s="1"/>
      <c r="R58" s="9"/>
      <c r="S58" s="3"/>
      <c r="Y58" s="3"/>
      <c r="Z58" s="3"/>
    </row>
    <row r="59" spans="1:34" s="6" customFormat="1" ht="15">
      <c r="A59" s="40" t="s">
        <v>553</v>
      </c>
      <c r="B59" s="40"/>
      <c r="C59" s="40"/>
      <c r="D59" s="40"/>
      <c r="E59" s="29"/>
      <c r="F59" s="14"/>
      <c r="G59" s="9"/>
      <c r="H59" s="14"/>
      <c r="I59" s="9"/>
      <c r="J59" s="85"/>
      <c r="K59" s="9"/>
      <c r="L59" s="9"/>
      <c r="M59" s="9"/>
      <c r="N59" s="9"/>
      <c r="O59" s="86"/>
      <c r="P59"/>
      <c r="Q59" s="1"/>
      <c r="R59" s="9"/>
      <c r="S59" s="3"/>
      <c r="Y59" s="3"/>
      <c r="Z59" s="3"/>
    </row>
    <row r="60" spans="1:34" s="6" customFormat="1" ht="38.25">
      <c r="A60" s="18" t="s">
        <v>16</v>
      </c>
      <c r="B60" s="18" t="s">
        <v>516</v>
      </c>
      <c r="C60" s="18"/>
      <c r="D60" s="19" t="s">
        <v>527</v>
      </c>
      <c r="E60" s="18" t="s">
        <v>528</v>
      </c>
      <c r="F60" s="18" t="s">
        <v>529</v>
      </c>
      <c r="G60" s="18" t="s">
        <v>548</v>
      </c>
      <c r="H60" s="18" t="s">
        <v>531</v>
      </c>
      <c r="I60" s="18" t="s">
        <v>532</v>
      </c>
      <c r="J60" s="17" t="s">
        <v>533</v>
      </c>
      <c r="K60" s="74" t="s">
        <v>554</v>
      </c>
      <c r="L60" s="60" t="s">
        <v>796</v>
      </c>
      <c r="M60" s="74" t="s">
        <v>550</v>
      </c>
      <c r="N60" s="18" t="s">
        <v>551</v>
      </c>
      <c r="O60" s="17" t="s">
        <v>536</v>
      </c>
      <c r="P60" s="87" t="s">
        <v>537</v>
      </c>
      <c r="Q60" s="1"/>
      <c r="R60" s="14"/>
      <c r="S60" s="3"/>
      <c r="Y60" s="3"/>
      <c r="Z60" s="3"/>
    </row>
    <row r="61" spans="1:34" s="344" customFormat="1" ht="13.9" customHeight="1">
      <c r="A61" s="496">
        <v>1</v>
      </c>
      <c r="B61" s="450">
        <v>44376</v>
      </c>
      <c r="C61" s="406"/>
      <c r="D61" s="446" t="s">
        <v>846</v>
      </c>
      <c r="E61" s="423" t="s">
        <v>539</v>
      </c>
      <c r="F61" s="423">
        <v>426.5</v>
      </c>
      <c r="G61" s="423">
        <v>418</v>
      </c>
      <c r="H61" s="423">
        <v>432</v>
      </c>
      <c r="I61" s="447">
        <v>445</v>
      </c>
      <c r="J61" s="447" t="s">
        <v>893</v>
      </c>
      <c r="K61" s="497">
        <f t="shared" ref="K61" si="30">H61-F61</f>
        <v>5.5</v>
      </c>
      <c r="L61" s="448">
        <f t="shared" ref="L61" si="31">(H61*N61)*0.07%</f>
        <v>453.60000000000008</v>
      </c>
      <c r="M61" s="452">
        <f t="shared" ref="M61" si="32">(K61*N61)-L61</f>
        <v>7796.4</v>
      </c>
      <c r="N61" s="447">
        <v>1500</v>
      </c>
      <c r="O61" s="453" t="s">
        <v>538</v>
      </c>
      <c r="P61" s="454">
        <v>44382</v>
      </c>
      <c r="Q61" s="513"/>
      <c r="R61" s="314" t="s">
        <v>541</v>
      </c>
      <c r="S61" s="37"/>
      <c r="Y61" s="37"/>
      <c r="Z61" s="37"/>
    </row>
    <row r="62" spans="1:34" s="344" customFormat="1" ht="13.9" customHeight="1">
      <c r="A62" s="496">
        <v>2</v>
      </c>
      <c r="B62" s="450">
        <v>44377</v>
      </c>
      <c r="C62" s="406"/>
      <c r="D62" s="446" t="s">
        <v>852</v>
      </c>
      <c r="E62" s="423" t="s">
        <v>539</v>
      </c>
      <c r="F62" s="423">
        <v>1679</v>
      </c>
      <c r="G62" s="423">
        <v>1645</v>
      </c>
      <c r="H62" s="423">
        <v>1702</v>
      </c>
      <c r="I62" s="447">
        <v>1740</v>
      </c>
      <c r="J62" s="447" t="s">
        <v>866</v>
      </c>
      <c r="K62" s="497">
        <f t="shared" ref="K62:K63" si="33">H62-F62</f>
        <v>23</v>
      </c>
      <c r="L62" s="448">
        <f t="shared" ref="L62:L63" si="34">(H62*N62)*0.07%</f>
        <v>416.99000000000007</v>
      </c>
      <c r="M62" s="452">
        <f t="shared" ref="M62:M63" si="35">(K62*N62)-L62</f>
        <v>7633.01</v>
      </c>
      <c r="N62" s="447">
        <v>350</v>
      </c>
      <c r="O62" s="453" t="s">
        <v>538</v>
      </c>
      <c r="P62" s="454">
        <v>44378</v>
      </c>
      <c r="Q62" s="513"/>
      <c r="R62" s="314" t="s">
        <v>770</v>
      </c>
      <c r="S62" s="37"/>
      <c r="Y62" s="37"/>
      <c r="Z62" s="37"/>
    </row>
    <row r="63" spans="1:34" s="344" customFormat="1" ht="13.9" customHeight="1">
      <c r="A63" s="496">
        <v>3</v>
      </c>
      <c r="B63" s="450">
        <v>44377</v>
      </c>
      <c r="C63" s="406"/>
      <c r="D63" s="446" t="s">
        <v>845</v>
      </c>
      <c r="E63" s="423" t="s">
        <v>539</v>
      </c>
      <c r="F63" s="423">
        <v>755</v>
      </c>
      <c r="G63" s="423">
        <v>745</v>
      </c>
      <c r="H63" s="423">
        <v>762</v>
      </c>
      <c r="I63" s="447">
        <v>775</v>
      </c>
      <c r="J63" s="447" t="s">
        <v>904</v>
      </c>
      <c r="K63" s="497">
        <f t="shared" si="33"/>
        <v>7</v>
      </c>
      <c r="L63" s="448">
        <f t="shared" si="34"/>
        <v>640.08000000000004</v>
      </c>
      <c r="M63" s="452">
        <f t="shared" si="35"/>
        <v>7759.92</v>
      </c>
      <c r="N63" s="447">
        <v>1200</v>
      </c>
      <c r="O63" s="453" t="s">
        <v>538</v>
      </c>
      <c r="P63" s="454">
        <v>44382</v>
      </c>
      <c r="Q63" s="513"/>
      <c r="R63" s="314" t="s">
        <v>541</v>
      </c>
      <c r="S63" s="37"/>
      <c r="Y63" s="37"/>
      <c r="Z63" s="37"/>
    </row>
    <row r="64" spans="1:34" s="344" customFormat="1" ht="13.9" customHeight="1">
      <c r="A64" s="496">
        <v>4</v>
      </c>
      <c r="B64" s="450">
        <v>44377</v>
      </c>
      <c r="C64" s="406"/>
      <c r="D64" s="446" t="s">
        <v>854</v>
      </c>
      <c r="E64" s="423" t="s">
        <v>539</v>
      </c>
      <c r="F64" s="423">
        <v>2482.5</v>
      </c>
      <c r="G64" s="423">
        <v>2440</v>
      </c>
      <c r="H64" s="423">
        <v>2507.5</v>
      </c>
      <c r="I64" s="447" t="s">
        <v>855</v>
      </c>
      <c r="J64" s="447" t="s">
        <v>682</v>
      </c>
      <c r="K64" s="497">
        <f t="shared" ref="K64" si="36">H64-F64</f>
        <v>25</v>
      </c>
      <c r="L64" s="448">
        <f t="shared" ref="L64" si="37">(H64*N64)*0.07%</f>
        <v>526.57500000000005</v>
      </c>
      <c r="M64" s="452">
        <f t="shared" ref="M64" si="38">(K64*N64)-L64</f>
        <v>6973.4250000000002</v>
      </c>
      <c r="N64" s="447">
        <v>300</v>
      </c>
      <c r="O64" s="453" t="s">
        <v>538</v>
      </c>
      <c r="P64" s="454">
        <v>44382</v>
      </c>
      <c r="Q64" s="513"/>
      <c r="R64" s="314" t="s">
        <v>770</v>
      </c>
      <c r="S64" s="37"/>
      <c r="Y64" s="37"/>
      <c r="Z64" s="37"/>
    </row>
    <row r="65" spans="1:26" s="344" customFormat="1" ht="13.9" customHeight="1">
      <c r="A65" s="488">
        <v>5</v>
      </c>
      <c r="B65" s="489">
        <v>44378</v>
      </c>
      <c r="C65" s="381"/>
      <c r="D65" s="437" t="s">
        <v>860</v>
      </c>
      <c r="E65" s="382" t="s">
        <v>539</v>
      </c>
      <c r="F65" s="382" t="s">
        <v>861</v>
      </c>
      <c r="G65" s="382">
        <v>676</v>
      </c>
      <c r="H65" s="382"/>
      <c r="I65" s="438" t="s">
        <v>850</v>
      </c>
      <c r="J65" s="438" t="s">
        <v>540</v>
      </c>
      <c r="K65" s="490"/>
      <c r="L65" s="439"/>
      <c r="M65" s="441"/>
      <c r="N65" s="438"/>
      <c r="O65" s="442"/>
      <c r="P65" s="443"/>
      <c r="Q65" s="513"/>
      <c r="R65" s="314" t="s">
        <v>541</v>
      </c>
      <c r="S65" s="37"/>
      <c r="Y65" s="37"/>
      <c r="Z65" s="37"/>
    </row>
    <row r="66" spans="1:26" s="344" customFormat="1" ht="13.9" customHeight="1">
      <c r="A66" s="496">
        <v>6</v>
      </c>
      <c r="B66" s="450">
        <v>44379</v>
      </c>
      <c r="C66" s="406"/>
      <c r="D66" s="446" t="s">
        <v>895</v>
      </c>
      <c r="E66" s="423" t="s">
        <v>539</v>
      </c>
      <c r="F66" s="423">
        <v>861.5</v>
      </c>
      <c r="G66" s="423">
        <v>844</v>
      </c>
      <c r="H66" s="423">
        <v>871.5</v>
      </c>
      <c r="I66" s="447" t="s">
        <v>896</v>
      </c>
      <c r="J66" s="447" t="s">
        <v>899</v>
      </c>
      <c r="K66" s="497">
        <f t="shared" ref="K66:K67" si="39">H66-F66</f>
        <v>10</v>
      </c>
      <c r="L66" s="448">
        <f t="shared" ref="L66:L67" si="40">(H66*N66)*0.07%</f>
        <v>518.54250000000002</v>
      </c>
      <c r="M66" s="452">
        <f t="shared" ref="M66:M67" si="41">(K66*N66)-L66</f>
        <v>7981.4575000000004</v>
      </c>
      <c r="N66" s="447">
        <v>850</v>
      </c>
      <c r="O66" s="453" t="s">
        <v>538</v>
      </c>
      <c r="P66" s="515">
        <v>44379</v>
      </c>
      <c r="Q66" s="513"/>
      <c r="R66" s="314" t="s">
        <v>541</v>
      </c>
      <c r="S66" s="37"/>
      <c r="Y66" s="37"/>
      <c r="Z66" s="37"/>
    </row>
    <row r="67" spans="1:26" s="344" customFormat="1" ht="13.9" customHeight="1">
      <c r="A67" s="534">
        <v>7</v>
      </c>
      <c r="B67" s="450">
        <v>44379</v>
      </c>
      <c r="C67" s="406"/>
      <c r="D67" s="446" t="s">
        <v>852</v>
      </c>
      <c r="E67" s="423" t="s">
        <v>539</v>
      </c>
      <c r="F67" s="423">
        <v>1691.5</v>
      </c>
      <c r="G67" s="423">
        <v>1655</v>
      </c>
      <c r="H67" s="423">
        <v>1711</v>
      </c>
      <c r="I67" s="447">
        <v>1750</v>
      </c>
      <c r="J67" s="447" t="s">
        <v>987</v>
      </c>
      <c r="K67" s="535">
        <f t="shared" si="39"/>
        <v>19.5</v>
      </c>
      <c r="L67" s="448">
        <f t="shared" si="40"/>
        <v>419.19500000000005</v>
      </c>
      <c r="M67" s="452">
        <f t="shared" si="41"/>
        <v>6405.8050000000003</v>
      </c>
      <c r="N67" s="447">
        <v>350</v>
      </c>
      <c r="O67" s="453" t="s">
        <v>538</v>
      </c>
      <c r="P67" s="454">
        <v>44384</v>
      </c>
      <c r="Q67" s="513"/>
      <c r="R67" s="314" t="s">
        <v>770</v>
      </c>
      <c r="S67" s="37"/>
      <c r="Y67" s="37"/>
      <c r="Z67" s="37"/>
    </row>
    <row r="68" spans="1:26" s="344" customFormat="1" ht="13.9" customHeight="1">
      <c r="A68" s="534">
        <v>8</v>
      </c>
      <c r="B68" s="450">
        <v>44379</v>
      </c>
      <c r="C68" s="406"/>
      <c r="D68" s="446" t="s">
        <v>897</v>
      </c>
      <c r="E68" s="423" t="s">
        <v>539</v>
      </c>
      <c r="F68" s="423">
        <v>3555</v>
      </c>
      <c r="G68" s="423">
        <v>3490</v>
      </c>
      <c r="H68" s="423">
        <v>3597.5</v>
      </c>
      <c r="I68" s="447" t="s">
        <v>898</v>
      </c>
      <c r="J68" s="447" t="s">
        <v>902</v>
      </c>
      <c r="K68" s="497">
        <f t="shared" ref="K68" si="42">H68-F68</f>
        <v>42.5</v>
      </c>
      <c r="L68" s="448">
        <f t="shared" ref="L68" si="43">(H68*N68)*0.07%</f>
        <v>503.65000000000009</v>
      </c>
      <c r="M68" s="452">
        <f t="shared" ref="M68" si="44">(K68*N68)-L68</f>
        <v>7996.35</v>
      </c>
      <c r="N68" s="447">
        <v>200</v>
      </c>
      <c r="O68" s="453" t="s">
        <v>538</v>
      </c>
      <c r="P68" s="454">
        <v>44382</v>
      </c>
      <c r="Q68" s="513"/>
      <c r="R68" s="314" t="s">
        <v>541</v>
      </c>
      <c r="S68" s="37"/>
      <c r="Y68" s="37"/>
      <c r="Z68" s="37"/>
    </row>
    <row r="69" spans="1:26" s="344" customFormat="1" ht="13.9" customHeight="1">
      <c r="A69" s="494">
        <v>9</v>
      </c>
      <c r="B69" s="455">
        <v>44382</v>
      </c>
      <c r="C69" s="435"/>
      <c r="D69" s="444" t="s">
        <v>895</v>
      </c>
      <c r="E69" s="436" t="s">
        <v>539</v>
      </c>
      <c r="F69" s="436">
        <v>868</v>
      </c>
      <c r="G69" s="436">
        <v>850</v>
      </c>
      <c r="H69" s="436">
        <v>855</v>
      </c>
      <c r="I69" s="434" t="s">
        <v>905</v>
      </c>
      <c r="J69" s="434" t="s">
        <v>944</v>
      </c>
      <c r="K69" s="538">
        <f t="shared" ref="K69" si="45">H69-F69</f>
        <v>-13</v>
      </c>
      <c r="L69" s="445">
        <f t="shared" ref="L69" si="46">(H69*N69)*0.07%</f>
        <v>508.72500000000008</v>
      </c>
      <c r="M69" s="539">
        <f t="shared" ref="M69" si="47">(K69*N69)-L69</f>
        <v>-11558.725</v>
      </c>
      <c r="N69" s="434">
        <v>850</v>
      </c>
      <c r="O69" s="540" t="s">
        <v>602</v>
      </c>
      <c r="P69" s="541">
        <v>44384</v>
      </c>
      <c r="Q69" s="513"/>
      <c r="R69" s="314" t="s">
        <v>541</v>
      </c>
      <c r="S69" s="37"/>
      <c r="Y69" s="37"/>
      <c r="Z69" s="37"/>
    </row>
    <row r="70" spans="1:26" s="344" customFormat="1" ht="13.9" customHeight="1">
      <c r="A70" s="499">
        <v>10</v>
      </c>
      <c r="B70" s="521">
        <v>44382</v>
      </c>
      <c r="C70" s="500"/>
      <c r="D70" s="501" t="s">
        <v>897</v>
      </c>
      <c r="E70" s="438" t="s">
        <v>539</v>
      </c>
      <c r="F70" s="438" t="s">
        <v>906</v>
      </c>
      <c r="G70" s="438">
        <v>3480</v>
      </c>
      <c r="H70" s="438"/>
      <c r="I70" s="438" t="s">
        <v>898</v>
      </c>
      <c r="J70" s="438" t="s">
        <v>540</v>
      </c>
      <c r="K70" s="522"/>
      <c r="L70" s="439"/>
      <c r="M70" s="441"/>
      <c r="N70" s="438"/>
      <c r="O70" s="442"/>
      <c r="P70" s="443"/>
      <c r="Q70" s="513"/>
      <c r="R70" s="314" t="s">
        <v>770</v>
      </c>
      <c r="S70" s="37"/>
      <c r="Y70" s="37"/>
      <c r="Z70" s="37"/>
    </row>
    <row r="71" spans="1:26" s="344" customFormat="1" ht="13.9" customHeight="1">
      <c r="A71" s="494">
        <v>11</v>
      </c>
      <c r="B71" s="455">
        <v>44383</v>
      </c>
      <c r="C71" s="435"/>
      <c r="D71" s="444" t="s">
        <v>927</v>
      </c>
      <c r="E71" s="436" t="s">
        <v>539</v>
      </c>
      <c r="F71" s="436">
        <v>1031.5</v>
      </c>
      <c r="G71" s="436">
        <v>1012</v>
      </c>
      <c r="H71" s="436">
        <v>1012</v>
      </c>
      <c r="I71" s="434" t="s">
        <v>928</v>
      </c>
      <c r="J71" s="434" t="s">
        <v>956</v>
      </c>
      <c r="K71" s="538">
        <f t="shared" ref="K71" si="48">H71-F71</f>
        <v>-19.5</v>
      </c>
      <c r="L71" s="445">
        <f t="shared" ref="L71" si="49">(H71*N71)*0.07%</f>
        <v>531.30000000000007</v>
      </c>
      <c r="M71" s="539">
        <f t="shared" ref="M71" si="50">(K71*N71)-L71</f>
        <v>-15156.3</v>
      </c>
      <c r="N71" s="434">
        <v>750</v>
      </c>
      <c r="O71" s="540" t="s">
        <v>602</v>
      </c>
      <c r="P71" s="541">
        <v>44385</v>
      </c>
      <c r="Q71" s="513"/>
      <c r="R71" s="314" t="s">
        <v>541</v>
      </c>
      <c r="S71" s="37"/>
      <c r="Y71" s="37"/>
      <c r="Z71" s="37"/>
    </row>
    <row r="72" spans="1:26" s="344" customFormat="1" ht="13.9" customHeight="1">
      <c r="A72" s="534">
        <v>12</v>
      </c>
      <c r="B72" s="450">
        <v>44383</v>
      </c>
      <c r="C72" s="406"/>
      <c r="D72" s="446" t="s">
        <v>929</v>
      </c>
      <c r="E72" s="423" t="s">
        <v>539</v>
      </c>
      <c r="F72" s="423">
        <v>4020</v>
      </c>
      <c r="G72" s="423">
        <v>3930</v>
      </c>
      <c r="H72" s="423">
        <v>4072.5</v>
      </c>
      <c r="I72" s="447">
        <v>4250</v>
      </c>
      <c r="J72" s="447" t="s">
        <v>943</v>
      </c>
      <c r="K72" s="535">
        <f t="shared" ref="K72" si="51">H72-F72</f>
        <v>52.5</v>
      </c>
      <c r="L72" s="448">
        <f t="shared" ref="L72" si="52">(H72*N72)*0.07%</f>
        <v>427.61250000000007</v>
      </c>
      <c r="M72" s="452">
        <f t="shared" ref="M72" si="53">(K72*N72)-L72</f>
        <v>7447.3874999999998</v>
      </c>
      <c r="N72" s="447">
        <v>150</v>
      </c>
      <c r="O72" s="453" t="s">
        <v>538</v>
      </c>
      <c r="P72" s="454">
        <v>44384</v>
      </c>
      <c r="Q72" s="513"/>
      <c r="R72" s="314" t="s">
        <v>770</v>
      </c>
      <c r="S72" s="37"/>
      <c r="Y72" s="37"/>
      <c r="Z72" s="37"/>
    </row>
    <row r="73" spans="1:26" s="344" customFormat="1" ht="13.9" customHeight="1">
      <c r="A73" s="542">
        <v>13</v>
      </c>
      <c r="B73" s="543">
        <v>44384</v>
      </c>
      <c r="C73" s="406"/>
      <c r="D73" s="446" t="s">
        <v>938</v>
      </c>
      <c r="E73" s="423" t="s">
        <v>539</v>
      </c>
      <c r="F73" s="423">
        <v>1144</v>
      </c>
      <c r="G73" s="423">
        <v>1129</v>
      </c>
      <c r="H73" s="423">
        <v>1153.5</v>
      </c>
      <c r="I73" s="447">
        <v>1175</v>
      </c>
      <c r="J73" s="447" t="s">
        <v>966</v>
      </c>
      <c r="K73" s="544">
        <f t="shared" ref="K73:K74" si="54">H73-F73</f>
        <v>9.5</v>
      </c>
      <c r="L73" s="448">
        <f t="shared" ref="L73:L74" si="55">(H73*N73)*0.07%</f>
        <v>686.3325000000001</v>
      </c>
      <c r="M73" s="452">
        <f t="shared" ref="M73:M74" si="56">(K73*N73)-L73</f>
        <v>7388.6674999999996</v>
      </c>
      <c r="N73" s="447">
        <v>850</v>
      </c>
      <c r="O73" s="453" t="s">
        <v>538</v>
      </c>
      <c r="P73" s="454">
        <v>44385</v>
      </c>
      <c r="Q73" s="513"/>
      <c r="R73" s="314" t="s">
        <v>770</v>
      </c>
      <c r="S73" s="37"/>
      <c r="Y73" s="37"/>
      <c r="Z73" s="37"/>
    </row>
    <row r="74" spans="1:26" s="344" customFormat="1" ht="13.9" customHeight="1">
      <c r="A74" s="553">
        <v>14</v>
      </c>
      <c r="B74" s="554">
        <v>44384</v>
      </c>
      <c r="C74" s="406"/>
      <c r="D74" s="446" t="s">
        <v>939</v>
      </c>
      <c r="E74" s="423" t="s">
        <v>539</v>
      </c>
      <c r="F74" s="423">
        <v>1488</v>
      </c>
      <c r="G74" s="423">
        <v>1462</v>
      </c>
      <c r="H74" s="423">
        <v>1511.5</v>
      </c>
      <c r="I74" s="447">
        <v>1540</v>
      </c>
      <c r="J74" s="447" t="s">
        <v>986</v>
      </c>
      <c r="K74" s="555">
        <f t="shared" si="54"/>
        <v>23.5</v>
      </c>
      <c r="L74" s="448">
        <f t="shared" si="55"/>
        <v>502.57375000000008</v>
      </c>
      <c r="M74" s="452">
        <f t="shared" si="56"/>
        <v>10659.92625</v>
      </c>
      <c r="N74" s="447">
        <v>475</v>
      </c>
      <c r="O74" s="453" t="s">
        <v>538</v>
      </c>
      <c r="P74" s="454">
        <v>44386</v>
      </c>
      <c r="Q74" s="513"/>
      <c r="R74" s="314" t="s">
        <v>770</v>
      </c>
      <c r="S74" s="37"/>
      <c r="Y74" s="37"/>
      <c r="Z74" s="37"/>
    </row>
    <row r="75" spans="1:26" s="344" customFormat="1" ht="13.9" customHeight="1">
      <c r="A75" s="542">
        <v>15</v>
      </c>
      <c r="B75" s="543">
        <v>44384</v>
      </c>
      <c r="C75" s="446"/>
      <c r="D75" s="446" t="s">
        <v>940</v>
      </c>
      <c r="E75" s="423" t="s">
        <v>539</v>
      </c>
      <c r="F75" s="423">
        <v>1021</v>
      </c>
      <c r="G75" s="423">
        <v>998</v>
      </c>
      <c r="H75" s="447">
        <v>1035</v>
      </c>
      <c r="I75" s="545" t="s">
        <v>941</v>
      </c>
      <c r="J75" s="447" t="s">
        <v>967</v>
      </c>
      <c r="K75" s="544">
        <f t="shared" ref="K75:K77" si="57">H75-F75</f>
        <v>14</v>
      </c>
      <c r="L75" s="448">
        <f t="shared" ref="L75:L77" si="58">(H75*N75)*0.07%</f>
        <v>434.70000000000005</v>
      </c>
      <c r="M75" s="452">
        <f t="shared" ref="M75:M77" si="59">(K75*N75)-L75</f>
        <v>7965.3</v>
      </c>
      <c r="N75" s="447">
        <v>600</v>
      </c>
      <c r="O75" s="453" t="s">
        <v>538</v>
      </c>
      <c r="P75" s="454">
        <v>44385</v>
      </c>
      <c r="Q75" s="513"/>
      <c r="R75" s="314" t="s">
        <v>541</v>
      </c>
      <c r="S75" s="37"/>
      <c r="Y75" s="37"/>
      <c r="Z75" s="37"/>
    </row>
    <row r="76" spans="1:26" s="344" customFormat="1" ht="13.9" customHeight="1">
      <c r="A76" s="542">
        <v>16</v>
      </c>
      <c r="B76" s="543">
        <v>44385</v>
      </c>
      <c r="C76" s="446"/>
      <c r="D76" s="446" t="s">
        <v>940</v>
      </c>
      <c r="E76" s="423" t="s">
        <v>539</v>
      </c>
      <c r="F76" s="423">
        <v>1020.5</v>
      </c>
      <c r="G76" s="423">
        <v>998</v>
      </c>
      <c r="H76" s="447">
        <v>1033.5</v>
      </c>
      <c r="I76" s="545" t="s">
        <v>941</v>
      </c>
      <c r="J76" s="447" t="s">
        <v>942</v>
      </c>
      <c r="K76" s="544">
        <f t="shared" si="57"/>
        <v>13</v>
      </c>
      <c r="L76" s="448">
        <f t="shared" si="58"/>
        <v>434.07000000000005</v>
      </c>
      <c r="M76" s="452">
        <f t="shared" si="59"/>
        <v>7365.93</v>
      </c>
      <c r="N76" s="447">
        <v>600</v>
      </c>
      <c r="O76" s="453" t="s">
        <v>538</v>
      </c>
      <c r="P76" s="515">
        <v>44385</v>
      </c>
      <c r="Q76" s="513"/>
      <c r="R76" s="314" t="s">
        <v>541</v>
      </c>
      <c r="S76" s="37"/>
      <c r="Y76" s="37"/>
      <c r="Z76" s="37"/>
    </row>
    <row r="77" spans="1:26" s="344" customFormat="1" ht="13.9" customHeight="1">
      <c r="A77" s="494">
        <v>17</v>
      </c>
      <c r="B77" s="455">
        <v>44385</v>
      </c>
      <c r="C77" s="435"/>
      <c r="D77" s="444" t="s">
        <v>957</v>
      </c>
      <c r="E77" s="436" t="s">
        <v>539</v>
      </c>
      <c r="F77" s="436">
        <v>2472</v>
      </c>
      <c r="G77" s="436">
        <v>2440</v>
      </c>
      <c r="H77" s="436">
        <v>2440</v>
      </c>
      <c r="I77" s="434">
        <v>2540</v>
      </c>
      <c r="J77" s="434" t="s">
        <v>1026</v>
      </c>
      <c r="K77" s="538">
        <f t="shared" si="57"/>
        <v>-32</v>
      </c>
      <c r="L77" s="445">
        <f t="shared" si="58"/>
        <v>512.40000000000009</v>
      </c>
      <c r="M77" s="539">
        <f t="shared" si="59"/>
        <v>-10112.4</v>
      </c>
      <c r="N77" s="434">
        <v>300</v>
      </c>
      <c r="O77" s="540" t="s">
        <v>602</v>
      </c>
      <c r="P77" s="541">
        <v>44389</v>
      </c>
      <c r="Q77" s="513"/>
      <c r="R77" s="314" t="s">
        <v>770</v>
      </c>
      <c r="S77" s="37"/>
      <c r="Y77" s="37"/>
      <c r="Z77" s="37"/>
    </row>
    <row r="78" spans="1:26" s="344" customFormat="1" ht="13.9" customHeight="1">
      <c r="A78" s="561">
        <v>18</v>
      </c>
      <c r="B78" s="562">
        <v>44386</v>
      </c>
      <c r="C78" s="446"/>
      <c r="D78" s="446" t="s">
        <v>927</v>
      </c>
      <c r="E78" s="423" t="s">
        <v>539</v>
      </c>
      <c r="F78" s="423">
        <v>1016.5</v>
      </c>
      <c r="G78" s="423">
        <v>999</v>
      </c>
      <c r="H78" s="447">
        <v>1028</v>
      </c>
      <c r="I78" s="564" t="s">
        <v>979</v>
      </c>
      <c r="J78" s="447" t="s">
        <v>1025</v>
      </c>
      <c r="K78" s="563">
        <f t="shared" ref="K78" si="60">H78-F78</f>
        <v>11.5</v>
      </c>
      <c r="L78" s="448">
        <f t="shared" ref="L78" si="61">(H78*N78)*0.07%</f>
        <v>611.66000000000008</v>
      </c>
      <c r="M78" s="452">
        <f t="shared" ref="M78" si="62">(K78*N78)-L78</f>
        <v>9163.34</v>
      </c>
      <c r="N78" s="447">
        <v>850</v>
      </c>
      <c r="O78" s="453" t="s">
        <v>538</v>
      </c>
      <c r="P78" s="454">
        <v>44389</v>
      </c>
      <c r="Q78" s="513"/>
      <c r="R78" s="314" t="s">
        <v>541</v>
      </c>
      <c r="S78" s="37"/>
      <c r="Y78" s="37"/>
      <c r="Z78" s="37"/>
    </row>
    <row r="79" spans="1:26" s="344" customFormat="1" ht="13.9" customHeight="1">
      <c r="A79" s="548">
        <v>19</v>
      </c>
      <c r="B79" s="551">
        <v>44386</v>
      </c>
      <c r="C79" s="381"/>
      <c r="D79" s="437" t="s">
        <v>940</v>
      </c>
      <c r="E79" s="382" t="s">
        <v>539</v>
      </c>
      <c r="F79" s="382" t="s">
        <v>980</v>
      </c>
      <c r="G79" s="382">
        <v>998</v>
      </c>
      <c r="H79" s="382"/>
      <c r="I79" s="438" t="s">
        <v>941</v>
      </c>
      <c r="J79" s="552" t="s">
        <v>540</v>
      </c>
      <c r="K79" s="440"/>
      <c r="L79" s="439"/>
      <c r="M79" s="550"/>
      <c r="N79" s="550"/>
      <c r="O79" s="546"/>
      <c r="P79" s="547"/>
      <c r="Q79" s="513"/>
      <c r="R79" s="314" t="s">
        <v>541</v>
      </c>
      <c r="S79" s="37"/>
      <c r="Y79" s="37"/>
      <c r="Z79" s="37"/>
    </row>
    <row r="80" spans="1:26" s="344" customFormat="1" ht="13.9" customHeight="1">
      <c r="A80" s="561">
        <v>20</v>
      </c>
      <c r="B80" s="562">
        <v>44389</v>
      </c>
      <c r="C80" s="446"/>
      <c r="D80" s="446" t="s">
        <v>1023</v>
      </c>
      <c r="E80" s="423" t="s">
        <v>539</v>
      </c>
      <c r="F80" s="423">
        <v>2935</v>
      </c>
      <c r="G80" s="423">
        <v>2870</v>
      </c>
      <c r="H80" s="447">
        <v>2977.5</v>
      </c>
      <c r="I80" s="564" t="s">
        <v>1024</v>
      </c>
      <c r="J80" s="447" t="s">
        <v>902</v>
      </c>
      <c r="K80" s="563">
        <f t="shared" ref="K80" si="63">H80-F80</f>
        <v>42.5</v>
      </c>
      <c r="L80" s="448">
        <f t="shared" ref="L80" si="64">(H80*N80)*0.07%</f>
        <v>416.85000000000008</v>
      </c>
      <c r="M80" s="452">
        <f t="shared" ref="M80" si="65">(K80*N80)-L80</f>
        <v>8083.15</v>
      </c>
      <c r="N80" s="447">
        <v>200</v>
      </c>
      <c r="O80" s="453" t="s">
        <v>538</v>
      </c>
      <c r="P80" s="515">
        <v>44389</v>
      </c>
      <c r="Q80" s="513"/>
      <c r="R80" s="314"/>
      <c r="S80" s="37"/>
      <c r="Y80" s="37"/>
      <c r="Z80" s="37"/>
    </row>
    <row r="81" spans="1:34" s="344" customFormat="1" ht="13.9" customHeight="1">
      <c r="A81" s="536"/>
      <c r="B81" s="489"/>
      <c r="C81" s="381"/>
      <c r="D81" s="437"/>
      <c r="E81" s="382"/>
      <c r="F81" s="382"/>
      <c r="G81" s="382"/>
      <c r="H81" s="382"/>
      <c r="I81" s="438"/>
      <c r="J81" s="491"/>
      <c r="K81" s="440"/>
      <c r="L81" s="439"/>
      <c r="M81" s="491"/>
      <c r="N81" s="491"/>
      <c r="O81" s="486"/>
      <c r="P81" s="487"/>
      <c r="Q81" s="513"/>
      <c r="R81" s="314"/>
      <c r="S81" s="37"/>
      <c r="Y81" s="37"/>
      <c r="Z81" s="37"/>
    </row>
    <row r="82" spans="1:34" s="344" customFormat="1" ht="13.9" customHeight="1">
      <c r="A82" s="593"/>
      <c r="B82" s="595"/>
      <c r="C82" s="381"/>
      <c r="D82" s="437"/>
      <c r="E82" s="382"/>
      <c r="F82" s="382"/>
      <c r="G82" s="382"/>
      <c r="H82" s="382"/>
      <c r="I82" s="438"/>
      <c r="J82" s="597"/>
      <c r="K82" s="439"/>
      <c r="L82" s="439"/>
      <c r="M82" s="597"/>
      <c r="N82" s="597"/>
      <c r="O82" s="589"/>
      <c r="P82" s="591"/>
      <c r="Q82" s="513"/>
      <c r="R82" s="314"/>
      <c r="S82" s="37"/>
      <c r="Y82" s="37"/>
      <c r="Z82" s="37"/>
    </row>
    <row r="83" spans="1:34" s="344" customFormat="1" ht="13.9" customHeight="1">
      <c r="A83" s="594"/>
      <c r="B83" s="596"/>
      <c r="C83" s="381"/>
      <c r="D83" s="437"/>
      <c r="E83" s="382"/>
      <c r="F83" s="382"/>
      <c r="G83" s="382"/>
      <c r="H83" s="382"/>
      <c r="I83" s="438"/>
      <c r="J83" s="598"/>
      <c r="K83" s="440"/>
      <c r="L83" s="439"/>
      <c r="M83" s="598"/>
      <c r="N83" s="598"/>
      <c r="O83" s="590"/>
      <c r="P83" s="592"/>
      <c r="Q83" s="343"/>
      <c r="R83" s="314"/>
      <c r="S83" s="37"/>
      <c r="Y83" s="37"/>
      <c r="Z83" s="37"/>
    </row>
    <row r="84" spans="1:34" s="344" customFormat="1" ht="13.9" customHeight="1">
      <c r="A84" s="394"/>
      <c r="B84" s="388"/>
      <c r="C84" s="395"/>
      <c r="D84" s="396"/>
      <c r="E84" s="334"/>
      <c r="F84" s="369"/>
      <c r="G84" s="369"/>
      <c r="H84" s="369"/>
      <c r="I84" s="368"/>
      <c r="J84" s="368"/>
      <c r="K84" s="368"/>
      <c r="L84" s="368"/>
      <c r="M84" s="368"/>
      <c r="N84" s="368"/>
      <c r="O84" s="368"/>
      <c r="P84" s="368"/>
      <c r="Q84" s="343"/>
      <c r="R84" s="314"/>
      <c r="S84" s="37"/>
      <c r="Y84" s="37"/>
      <c r="Z84" s="37"/>
    </row>
    <row r="85" spans="1:34" s="3" customFormat="1">
      <c r="A85" s="41"/>
      <c r="B85" s="42"/>
      <c r="C85" s="43"/>
      <c r="D85" s="44"/>
      <c r="E85" s="45"/>
      <c r="F85" s="46"/>
      <c r="G85" s="46"/>
      <c r="H85" s="46"/>
      <c r="I85" s="46"/>
      <c r="J85" s="14"/>
      <c r="K85" s="88"/>
      <c r="L85" s="88"/>
      <c r="M85" s="14"/>
      <c r="N85" s="13"/>
      <c r="O85" s="89"/>
      <c r="P85" s="2"/>
      <c r="Q85" s="1"/>
      <c r="R85" s="14"/>
      <c r="Z85" s="6"/>
      <c r="AA85" s="6"/>
      <c r="AB85" s="6"/>
      <c r="AC85" s="6"/>
      <c r="AD85" s="6"/>
      <c r="AE85" s="6"/>
      <c r="AF85" s="6"/>
      <c r="AG85" s="6"/>
      <c r="AH85" s="6"/>
    </row>
    <row r="86" spans="1:34" s="3" customFormat="1" ht="15">
      <c r="A86" s="47" t="s">
        <v>555</v>
      </c>
      <c r="B86" s="47"/>
      <c r="C86" s="47"/>
      <c r="D86" s="47"/>
      <c r="E86" s="48"/>
      <c r="F86" s="46"/>
      <c r="G86" s="46"/>
      <c r="H86" s="46"/>
      <c r="I86" s="46"/>
      <c r="J86" s="50"/>
      <c r="K86" s="9"/>
      <c r="L86" s="9"/>
      <c r="M86" s="9"/>
      <c r="N86" s="8"/>
      <c r="O86" s="50"/>
      <c r="P86" s="2"/>
      <c r="Q86" s="1"/>
      <c r="R86" s="14"/>
      <c r="Z86" s="6"/>
      <c r="AA86" s="6"/>
      <c r="AB86" s="6"/>
      <c r="AC86" s="6"/>
      <c r="AD86" s="6"/>
      <c r="AE86" s="6"/>
      <c r="AF86" s="6"/>
      <c r="AG86" s="6"/>
      <c r="AH86" s="6"/>
    </row>
    <row r="87" spans="1:34" s="3" customFormat="1" ht="38.25">
      <c r="A87" s="18" t="s">
        <v>16</v>
      </c>
      <c r="B87" s="18" t="s">
        <v>516</v>
      </c>
      <c r="C87" s="18"/>
      <c r="D87" s="19" t="s">
        <v>527</v>
      </c>
      <c r="E87" s="18" t="s">
        <v>528</v>
      </c>
      <c r="F87" s="18" t="s">
        <v>529</v>
      </c>
      <c r="G87" s="49" t="s">
        <v>548</v>
      </c>
      <c r="H87" s="18" t="s">
        <v>531</v>
      </c>
      <c r="I87" s="18" t="s">
        <v>532</v>
      </c>
      <c r="J87" s="17" t="s">
        <v>533</v>
      </c>
      <c r="K87" s="17" t="s">
        <v>556</v>
      </c>
      <c r="L87" s="60" t="s">
        <v>796</v>
      </c>
      <c r="M87" s="74" t="s">
        <v>550</v>
      </c>
      <c r="N87" s="18" t="s">
        <v>551</v>
      </c>
      <c r="O87" s="18" t="s">
        <v>536</v>
      </c>
      <c r="P87" s="19" t="s">
        <v>537</v>
      </c>
      <c r="Q87" s="1"/>
      <c r="R87" s="14"/>
      <c r="Z87" s="6"/>
      <c r="AA87" s="6"/>
      <c r="AB87" s="6"/>
      <c r="AC87" s="6"/>
      <c r="AD87" s="6"/>
      <c r="AE87" s="6"/>
      <c r="AF87" s="6"/>
      <c r="AG87" s="6"/>
      <c r="AH87" s="6"/>
    </row>
    <row r="88" spans="1:34" s="37" customFormat="1" ht="14.25">
      <c r="A88" s="583">
        <v>1</v>
      </c>
      <c r="B88" s="585">
        <v>44376</v>
      </c>
      <c r="C88" s="446" t="s">
        <v>833</v>
      </c>
      <c r="D88" s="446" t="s">
        <v>848</v>
      </c>
      <c r="E88" s="423" t="s">
        <v>539</v>
      </c>
      <c r="F88" s="423">
        <v>89</v>
      </c>
      <c r="G88" s="423"/>
      <c r="H88" s="447">
        <v>125</v>
      </c>
      <c r="I88" s="587"/>
      <c r="J88" s="587" t="s">
        <v>921</v>
      </c>
      <c r="K88" s="448">
        <v>36</v>
      </c>
      <c r="L88" s="587">
        <v>100</v>
      </c>
      <c r="M88" s="587">
        <f>(15*N88)-200</f>
        <v>4675</v>
      </c>
      <c r="N88" s="587">
        <v>325</v>
      </c>
      <c r="O88" s="579" t="s">
        <v>538</v>
      </c>
      <c r="P88" s="581">
        <v>44383</v>
      </c>
      <c r="Q88" s="513"/>
      <c r="R88" s="514" t="s">
        <v>541</v>
      </c>
      <c r="Z88" s="344"/>
      <c r="AA88" s="344"/>
      <c r="AB88" s="344"/>
      <c r="AC88" s="344"/>
      <c r="AD88" s="344"/>
      <c r="AE88" s="344"/>
      <c r="AF88" s="344"/>
      <c r="AG88" s="344"/>
      <c r="AH88" s="344"/>
    </row>
    <row r="89" spans="1:34" s="37" customFormat="1" ht="14.25">
      <c r="A89" s="584"/>
      <c r="B89" s="586"/>
      <c r="C89" s="446" t="s">
        <v>834</v>
      </c>
      <c r="D89" s="446" t="s">
        <v>849</v>
      </c>
      <c r="E89" s="423" t="s">
        <v>820</v>
      </c>
      <c r="F89" s="423">
        <v>69</v>
      </c>
      <c r="G89" s="423"/>
      <c r="H89" s="447">
        <v>90</v>
      </c>
      <c r="I89" s="588"/>
      <c r="J89" s="588"/>
      <c r="K89" s="448">
        <v>21</v>
      </c>
      <c r="L89" s="588">
        <v>100</v>
      </c>
      <c r="M89" s="588"/>
      <c r="N89" s="588"/>
      <c r="O89" s="580"/>
      <c r="P89" s="582"/>
      <c r="Q89" s="513"/>
      <c r="R89" s="514" t="s">
        <v>541</v>
      </c>
      <c r="Z89" s="344"/>
      <c r="AA89" s="344"/>
      <c r="AB89" s="344"/>
      <c r="AC89" s="344"/>
      <c r="AD89" s="344"/>
      <c r="AE89" s="344"/>
      <c r="AF89" s="344"/>
      <c r="AG89" s="344"/>
      <c r="AH89" s="344"/>
    </row>
    <row r="90" spans="1:34" s="37" customFormat="1" ht="14.25">
      <c r="A90" s="494">
        <v>2</v>
      </c>
      <c r="B90" s="455">
        <v>44377</v>
      </c>
      <c r="C90" s="435"/>
      <c r="D90" s="444" t="s">
        <v>856</v>
      </c>
      <c r="E90" s="436" t="s">
        <v>539</v>
      </c>
      <c r="F90" s="436">
        <v>36</v>
      </c>
      <c r="G90" s="436">
        <v>0</v>
      </c>
      <c r="H90" s="436">
        <v>0</v>
      </c>
      <c r="I90" s="434">
        <v>90</v>
      </c>
      <c r="J90" s="495" t="s">
        <v>865</v>
      </c>
      <c r="K90" s="445">
        <f>H90-F90</f>
        <v>-36</v>
      </c>
      <c r="L90" s="445">
        <v>100</v>
      </c>
      <c r="M90" s="495">
        <f>(K90*N90)-100</f>
        <v>-2800</v>
      </c>
      <c r="N90" s="495">
        <v>75</v>
      </c>
      <c r="O90" s="492" t="s">
        <v>602</v>
      </c>
      <c r="P90" s="493">
        <v>44378</v>
      </c>
      <c r="Q90" s="513"/>
      <c r="R90" s="514" t="s">
        <v>770</v>
      </c>
      <c r="Z90" s="344"/>
      <c r="AA90" s="344"/>
      <c r="AB90" s="344"/>
      <c r="AC90" s="344"/>
      <c r="AD90" s="344"/>
      <c r="AE90" s="344"/>
      <c r="AF90" s="344"/>
      <c r="AG90" s="344"/>
      <c r="AH90" s="344"/>
    </row>
    <row r="91" spans="1:34" s="37" customFormat="1" ht="14.25">
      <c r="A91" s="583">
        <v>3</v>
      </c>
      <c r="B91" s="585">
        <v>44378</v>
      </c>
      <c r="C91" s="406" t="s">
        <v>833</v>
      </c>
      <c r="D91" s="446" t="s">
        <v>862</v>
      </c>
      <c r="E91" s="423" t="s">
        <v>539</v>
      </c>
      <c r="F91" s="423">
        <v>340</v>
      </c>
      <c r="G91" s="423">
        <v>90</v>
      </c>
      <c r="H91" s="423">
        <v>335</v>
      </c>
      <c r="I91" s="447"/>
      <c r="J91" s="587" t="s">
        <v>903</v>
      </c>
      <c r="K91" s="448">
        <v>-5</v>
      </c>
      <c r="L91" s="448">
        <v>100</v>
      </c>
      <c r="M91" s="587">
        <f>(60*N91)-200</f>
        <v>1300</v>
      </c>
      <c r="N91" s="587">
        <v>25</v>
      </c>
      <c r="O91" s="579" t="s">
        <v>538</v>
      </c>
      <c r="P91" s="581">
        <v>44382</v>
      </c>
      <c r="Q91" s="513"/>
      <c r="R91" s="514" t="s">
        <v>541</v>
      </c>
      <c r="Z91" s="344"/>
      <c r="AA91" s="344"/>
      <c r="AB91" s="344"/>
      <c r="AC91" s="344"/>
      <c r="AD91" s="344"/>
      <c r="AE91" s="344"/>
      <c r="AF91" s="344"/>
      <c r="AG91" s="344"/>
      <c r="AH91" s="344"/>
    </row>
    <row r="92" spans="1:34" s="37" customFormat="1" ht="14.25">
      <c r="A92" s="584"/>
      <c r="B92" s="586"/>
      <c r="C92" s="406" t="s">
        <v>834</v>
      </c>
      <c r="D92" s="446" t="s">
        <v>863</v>
      </c>
      <c r="E92" s="423" t="s">
        <v>820</v>
      </c>
      <c r="F92" s="423">
        <v>65</v>
      </c>
      <c r="G92" s="423"/>
      <c r="H92" s="423">
        <v>0</v>
      </c>
      <c r="I92" s="447"/>
      <c r="J92" s="588"/>
      <c r="K92" s="448">
        <v>65</v>
      </c>
      <c r="L92" s="448">
        <v>100</v>
      </c>
      <c r="M92" s="588"/>
      <c r="N92" s="588"/>
      <c r="O92" s="580"/>
      <c r="P92" s="582"/>
      <c r="Q92" s="513"/>
      <c r="R92" s="514" t="s">
        <v>541</v>
      </c>
      <c r="Z92" s="344"/>
      <c r="AA92" s="344"/>
      <c r="AB92" s="344"/>
      <c r="AC92" s="344"/>
      <c r="AD92" s="344"/>
      <c r="AE92" s="344"/>
      <c r="AF92" s="344"/>
      <c r="AG92" s="344"/>
      <c r="AH92" s="344"/>
    </row>
    <row r="93" spans="1:34" s="37" customFormat="1" ht="14.25">
      <c r="A93" s="523">
        <v>4</v>
      </c>
      <c r="B93" s="450">
        <v>44378</v>
      </c>
      <c r="C93" s="451"/>
      <c r="D93" s="406" t="s">
        <v>851</v>
      </c>
      <c r="E93" s="423" t="s">
        <v>820</v>
      </c>
      <c r="F93" s="423">
        <v>10.75</v>
      </c>
      <c r="G93" s="533">
        <v>14.5</v>
      </c>
      <c r="H93" s="423">
        <v>8.3000000000000007</v>
      </c>
      <c r="I93" s="447">
        <v>5</v>
      </c>
      <c r="J93" s="520" t="s">
        <v>923</v>
      </c>
      <c r="K93" s="448">
        <f>F93-H93</f>
        <v>2.4499999999999993</v>
      </c>
      <c r="L93" s="448">
        <v>100</v>
      </c>
      <c r="M93" s="520">
        <f>(K93*N93)-100</f>
        <v>3729.349999999999</v>
      </c>
      <c r="N93" s="447">
        <v>1563</v>
      </c>
      <c r="O93" s="453" t="s">
        <v>538</v>
      </c>
      <c r="P93" s="454">
        <v>44383</v>
      </c>
      <c r="Q93" s="513"/>
      <c r="R93" s="514" t="s">
        <v>770</v>
      </c>
      <c r="Z93" s="344"/>
      <c r="AA93" s="344"/>
      <c r="AB93" s="344"/>
      <c r="AC93" s="344"/>
      <c r="AD93" s="344"/>
      <c r="AE93" s="344"/>
      <c r="AF93" s="344"/>
      <c r="AG93" s="344"/>
      <c r="AH93" s="344"/>
    </row>
    <row r="94" spans="1:34" s="37" customFormat="1" ht="14.25">
      <c r="A94" s="518">
        <v>5</v>
      </c>
      <c r="B94" s="450">
        <v>44378</v>
      </c>
      <c r="C94" s="406"/>
      <c r="D94" s="446" t="s">
        <v>864</v>
      </c>
      <c r="E94" s="423" t="s">
        <v>820</v>
      </c>
      <c r="F94" s="423">
        <v>13.5</v>
      </c>
      <c r="G94" s="423">
        <v>19</v>
      </c>
      <c r="H94" s="423">
        <v>10.3</v>
      </c>
      <c r="I94" s="447">
        <v>2</v>
      </c>
      <c r="J94" s="520" t="s">
        <v>922</v>
      </c>
      <c r="K94" s="448">
        <f>F94-H94</f>
        <v>3.1999999999999993</v>
      </c>
      <c r="L94" s="448">
        <v>100</v>
      </c>
      <c r="M94" s="520">
        <f>(K94*N94)-100</f>
        <v>3899.9999999999991</v>
      </c>
      <c r="N94" s="520">
        <v>1250</v>
      </c>
      <c r="O94" s="453" t="s">
        <v>538</v>
      </c>
      <c r="P94" s="454">
        <v>44383</v>
      </c>
      <c r="Q94" s="513"/>
      <c r="R94" s="514" t="s">
        <v>541</v>
      </c>
      <c r="Z94" s="344"/>
      <c r="AA94" s="344"/>
      <c r="AB94" s="344"/>
      <c r="AC94" s="344"/>
      <c r="AD94" s="344"/>
      <c r="AE94" s="344"/>
      <c r="AF94" s="344"/>
      <c r="AG94" s="344"/>
      <c r="AH94" s="344"/>
    </row>
    <row r="95" spans="1:34" s="37" customFormat="1" ht="14.25">
      <c r="A95" s="485">
        <v>6</v>
      </c>
      <c r="B95" s="489">
        <v>44382</v>
      </c>
      <c r="C95" s="381"/>
      <c r="D95" s="437" t="s">
        <v>912</v>
      </c>
      <c r="E95" s="382" t="s">
        <v>820</v>
      </c>
      <c r="F95" s="382" t="s">
        <v>913</v>
      </c>
      <c r="G95" s="382">
        <v>3.05</v>
      </c>
      <c r="H95" s="382"/>
      <c r="I95" s="438">
        <v>0.1</v>
      </c>
      <c r="J95" s="517" t="s">
        <v>540</v>
      </c>
      <c r="K95" s="439"/>
      <c r="L95" s="439"/>
      <c r="M95" s="491"/>
      <c r="N95" s="491"/>
      <c r="O95" s="486"/>
      <c r="P95" s="487"/>
      <c r="Q95" s="513"/>
      <c r="R95" s="514" t="s">
        <v>770</v>
      </c>
      <c r="Z95" s="344"/>
      <c r="AA95" s="344"/>
      <c r="AB95" s="344"/>
      <c r="AC95" s="344"/>
      <c r="AD95" s="344"/>
      <c r="AE95" s="344"/>
      <c r="AF95" s="344"/>
      <c r="AG95" s="344"/>
      <c r="AH95" s="344"/>
    </row>
    <row r="96" spans="1:34" s="37" customFormat="1" ht="14.25">
      <c r="A96" s="518">
        <v>7</v>
      </c>
      <c r="B96" s="519">
        <v>44383</v>
      </c>
      <c r="C96" s="406"/>
      <c r="D96" s="446" t="s">
        <v>924</v>
      </c>
      <c r="E96" s="423" t="s">
        <v>539</v>
      </c>
      <c r="F96" s="423">
        <v>50</v>
      </c>
      <c r="G96" s="423">
        <v>14</v>
      </c>
      <c r="H96" s="423">
        <v>63.5</v>
      </c>
      <c r="I96" s="447" t="s">
        <v>925</v>
      </c>
      <c r="J96" s="520" t="s">
        <v>926</v>
      </c>
      <c r="K96" s="448">
        <f>H96-F96</f>
        <v>13.5</v>
      </c>
      <c r="L96" s="448">
        <v>100</v>
      </c>
      <c r="M96" s="520">
        <f>(K96*N96)-100</f>
        <v>912.5</v>
      </c>
      <c r="N96" s="520">
        <v>75</v>
      </c>
      <c r="O96" s="453" t="s">
        <v>538</v>
      </c>
      <c r="P96" s="454">
        <v>44383</v>
      </c>
      <c r="Q96" s="513"/>
      <c r="R96" s="514" t="s">
        <v>541</v>
      </c>
      <c r="Z96" s="344"/>
      <c r="AA96" s="344"/>
      <c r="AB96" s="344"/>
      <c r="AC96" s="344"/>
      <c r="AD96" s="344"/>
      <c r="AE96" s="344"/>
      <c r="AF96" s="344"/>
      <c r="AG96" s="344"/>
      <c r="AH96" s="344"/>
    </row>
    <row r="97" spans="1:34" s="37" customFormat="1" ht="14.25">
      <c r="A97" s="485">
        <v>8</v>
      </c>
      <c r="B97" s="489">
        <v>44384</v>
      </c>
      <c r="C97" s="381"/>
      <c r="D97" s="437" t="s">
        <v>947</v>
      </c>
      <c r="E97" s="382" t="s">
        <v>539</v>
      </c>
      <c r="F97" s="382" t="s">
        <v>948</v>
      </c>
      <c r="G97" s="382">
        <v>0.9</v>
      </c>
      <c r="H97" s="382"/>
      <c r="I97" s="438">
        <v>4</v>
      </c>
      <c r="J97" s="537" t="s">
        <v>540</v>
      </c>
      <c r="K97" s="439"/>
      <c r="L97" s="439"/>
      <c r="M97" s="491"/>
      <c r="N97" s="491"/>
      <c r="O97" s="486"/>
      <c r="P97" s="487"/>
      <c r="Q97" s="513"/>
      <c r="R97" s="514" t="s">
        <v>541</v>
      </c>
      <c r="Z97" s="344"/>
      <c r="AA97" s="344"/>
      <c r="AB97" s="344"/>
      <c r="AC97" s="344"/>
      <c r="AD97" s="344"/>
      <c r="AE97" s="344"/>
      <c r="AF97" s="344"/>
      <c r="AG97" s="344"/>
      <c r="AH97" s="344"/>
    </row>
    <row r="98" spans="1:34" s="37" customFormat="1" ht="14.25">
      <c r="A98" s="542">
        <v>9</v>
      </c>
      <c r="B98" s="543">
        <v>44384</v>
      </c>
      <c r="C98" s="406"/>
      <c r="D98" s="446" t="s">
        <v>949</v>
      </c>
      <c r="E98" s="423" t="s">
        <v>539</v>
      </c>
      <c r="F98" s="423">
        <v>42</v>
      </c>
      <c r="G98" s="423">
        <v>12</v>
      </c>
      <c r="H98" s="423">
        <v>53.5</v>
      </c>
      <c r="I98" s="447" t="s">
        <v>950</v>
      </c>
      <c r="J98" s="545" t="s">
        <v>960</v>
      </c>
      <c r="K98" s="448">
        <f>H98-F98</f>
        <v>11.5</v>
      </c>
      <c r="L98" s="448">
        <v>100</v>
      </c>
      <c r="M98" s="545">
        <f>(K98*N98)-100</f>
        <v>762.5</v>
      </c>
      <c r="N98" s="545">
        <v>75</v>
      </c>
      <c r="O98" s="453" t="s">
        <v>538</v>
      </c>
      <c r="P98" s="454">
        <v>44385</v>
      </c>
      <c r="Q98" s="513"/>
      <c r="R98" s="514" t="s">
        <v>541</v>
      </c>
      <c r="Z98" s="344"/>
      <c r="AA98" s="344"/>
      <c r="AB98" s="344"/>
      <c r="AC98" s="344"/>
      <c r="AD98" s="344"/>
      <c r="AE98" s="344"/>
      <c r="AF98" s="344"/>
      <c r="AG98" s="344"/>
      <c r="AH98" s="344"/>
    </row>
    <row r="99" spans="1:34" s="37" customFormat="1" ht="14.25">
      <c r="A99" s="558">
        <v>10</v>
      </c>
      <c r="B99" s="559">
        <v>44385</v>
      </c>
      <c r="C99" s="528"/>
      <c r="D99" s="435" t="s">
        <v>958</v>
      </c>
      <c r="E99" s="436" t="s">
        <v>539</v>
      </c>
      <c r="F99" s="436">
        <v>25</v>
      </c>
      <c r="G99" s="436">
        <v>16</v>
      </c>
      <c r="H99" s="436">
        <v>16</v>
      </c>
      <c r="I99" s="434" t="s">
        <v>959</v>
      </c>
      <c r="J99" s="495" t="s">
        <v>982</v>
      </c>
      <c r="K99" s="445">
        <f>H99-F99</f>
        <v>-9</v>
      </c>
      <c r="L99" s="445">
        <v>100</v>
      </c>
      <c r="M99" s="495">
        <f>(K99*N99)-100</f>
        <v>-5050</v>
      </c>
      <c r="N99" s="495">
        <v>550</v>
      </c>
      <c r="O99" s="492" t="s">
        <v>602</v>
      </c>
      <c r="P99" s="541">
        <v>44386</v>
      </c>
      <c r="Q99" s="513"/>
      <c r="R99" s="514"/>
      <c r="Z99" s="344"/>
      <c r="AA99" s="344"/>
      <c r="AB99" s="344"/>
      <c r="AC99" s="344"/>
      <c r="AD99" s="344"/>
      <c r="AE99" s="344"/>
      <c r="AF99" s="344"/>
      <c r="AG99" s="344"/>
      <c r="AH99" s="344"/>
    </row>
    <row r="100" spans="1:34" s="37" customFormat="1" ht="14.25">
      <c r="A100" s="558">
        <v>11</v>
      </c>
      <c r="B100" s="559">
        <v>44385</v>
      </c>
      <c r="C100" s="528"/>
      <c r="D100" s="435" t="s">
        <v>851</v>
      </c>
      <c r="E100" s="436" t="s">
        <v>820</v>
      </c>
      <c r="F100" s="436">
        <v>11.75</v>
      </c>
      <c r="G100" s="436">
        <v>15.2</v>
      </c>
      <c r="H100" s="436">
        <v>15.2</v>
      </c>
      <c r="I100" s="434">
        <v>5</v>
      </c>
      <c r="J100" s="495" t="s">
        <v>981</v>
      </c>
      <c r="K100" s="445">
        <f>F100-H100</f>
        <v>-3.4499999999999993</v>
      </c>
      <c r="L100" s="445">
        <v>100</v>
      </c>
      <c r="M100" s="495">
        <f>(K100*N100)-100</f>
        <v>-5492.3499999999985</v>
      </c>
      <c r="N100" s="434">
        <v>1563</v>
      </c>
      <c r="O100" s="492" t="s">
        <v>602</v>
      </c>
      <c r="P100" s="541">
        <v>44386</v>
      </c>
      <c r="Q100" s="513"/>
      <c r="R100" s="514"/>
      <c r="Z100" s="344"/>
      <c r="AA100" s="344"/>
      <c r="AB100" s="344"/>
      <c r="AC100" s="344"/>
      <c r="AD100" s="344"/>
      <c r="AE100" s="344"/>
      <c r="AF100" s="344"/>
      <c r="AG100" s="344"/>
      <c r="AH100" s="344"/>
    </row>
    <row r="101" spans="1:34" s="37" customFormat="1" ht="15">
      <c r="A101" s="386">
        <v>12</v>
      </c>
      <c r="B101" s="549">
        <v>44385</v>
      </c>
      <c r="C101" s="458"/>
      <c r="D101" s="381" t="s">
        <v>961</v>
      </c>
      <c r="E101" s="382" t="s">
        <v>820</v>
      </c>
      <c r="F101" s="382" t="s">
        <v>962</v>
      </c>
      <c r="G101" s="382">
        <v>25</v>
      </c>
      <c r="H101" s="382"/>
      <c r="I101" s="438">
        <v>0.1</v>
      </c>
      <c r="J101" s="438" t="s">
        <v>540</v>
      </c>
      <c r="K101" s="438"/>
      <c r="L101" s="438"/>
      <c r="M101" s="441"/>
      <c r="N101" s="438"/>
      <c r="O101" s="442"/>
      <c r="P101" s="498"/>
      <c r="Q101" s="513"/>
      <c r="R101" s="514"/>
      <c r="Z101" s="344"/>
      <c r="AA101" s="344"/>
      <c r="AB101" s="344"/>
      <c r="AC101" s="344"/>
      <c r="AD101" s="344"/>
      <c r="AE101" s="344"/>
      <c r="AF101" s="344"/>
      <c r="AG101" s="344"/>
      <c r="AH101" s="344"/>
    </row>
    <row r="102" spans="1:34" s="37" customFormat="1" ht="15">
      <c r="A102" s="560">
        <v>13</v>
      </c>
      <c r="B102" s="554">
        <v>44386</v>
      </c>
      <c r="C102" s="451"/>
      <c r="D102" s="406" t="s">
        <v>983</v>
      </c>
      <c r="E102" s="423" t="s">
        <v>539</v>
      </c>
      <c r="F102" s="423">
        <v>58</v>
      </c>
      <c r="G102" s="423">
        <v>17</v>
      </c>
      <c r="H102" s="423">
        <v>70</v>
      </c>
      <c r="I102" s="447" t="s">
        <v>984</v>
      </c>
      <c r="J102" s="556" t="s">
        <v>985</v>
      </c>
      <c r="K102" s="448">
        <f>H102-F102</f>
        <v>12</v>
      </c>
      <c r="L102" s="448">
        <v>100</v>
      </c>
      <c r="M102" s="556">
        <f>(K102*N102)-100</f>
        <v>800</v>
      </c>
      <c r="N102" s="556">
        <v>75</v>
      </c>
      <c r="O102" s="453" t="s">
        <v>538</v>
      </c>
      <c r="P102" s="515">
        <v>44386</v>
      </c>
      <c r="Q102" s="513"/>
      <c r="R102" s="514"/>
      <c r="Z102" s="344"/>
      <c r="AA102" s="344"/>
      <c r="AB102" s="344"/>
      <c r="AC102" s="344"/>
      <c r="AD102" s="344"/>
      <c r="AE102" s="344"/>
      <c r="AF102" s="344"/>
      <c r="AG102" s="344"/>
      <c r="AH102" s="344"/>
    </row>
    <row r="103" spans="1:34" s="37" customFormat="1" ht="15">
      <c r="A103" s="560">
        <v>14</v>
      </c>
      <c r="B103" s="562">
        <v>44389</v>
      </c>
      <c r="C103" s="451"/>
      <c r="D103" s="406" t="s">
        <v>1027</v>
      </c>
      <c r="E103" s="423" t="s">
        <v>820</v>
      </c>
      <c r="F103" s="423">
        <v>2.95</v>
      </c>
      <c r="G103" s="423">
        <v>4.4000000000000004</v>
      </c>
      <c r="H103" s="423">
        <v>1.95</v>
      </c>
      <c r="I103" s="447">
        <v>0.1</v>
      </c>
      <c r="J103" s="564" t="s">
        <v>1028</v>
      </c>
      <c r="K103" s="448">
        <f>F103-H103</f>
        <v>1.0000000000000002</v>
      </c>
      <c r="L103" s="448">
        <v>100</v>
      </c>
      <c r="M103" s="564">
        <f>(K103*N103)-100</f>
        <v>2900.0000000000005</v>
      </c>
      <c r="N103" s="564">
        <v>3000</v>
      </c>
      <c r="O103" s="453" t="s">
        <v>538</v>
      </c>
      <c r="P103" s="515">
        <v>44389</v>
      </c>
      <c r="Q103" s="513"/>
      <c r="R103" s="514"/>
      <c r="Z103" s="344"/>
      <c r="AA103" s="344"/>
      <c r="AB103" s="344"/>
      <c r="AC103" s="344"/>
      <c r="AD103" s="344"/>
      <c r="AE103" s="344"/>
      <c r="AF103" s="344"/>
      <c r="AG103" s="344"/>
      <c r="AH103" s="344"/>
    </row>
    <row r="104" spans="1:34" s="37" customFormat="1" ht="14.25">
      <c r="A104" s="386"/>
      <c r="B104" s="457"/>
      <c r="C104" s="458"/>
      <c r="D104" s="381"/>
      <c r="E104" s="382"/>
      <c r="F104" s="382"/>
      <c r="G104" s="382"/>
      <c r="H104" s="382"/>
      <c r="I104" s="438"/>
      <c r="J104" s="438"/>
      <c r="K104" s="438"/>
      <c r="L104" s="438"/>
      <c r="M104" s="441"/>
      <c r="N104" s="438"/>
      <c r="O104" s="442"/>
      <c r="P104" s="443"/>
      <c r="Q104" s="513"/>
      <c r="R104" s="514"/>
      <c r="Z104" s="344"/>
      <c r="AA104" s="344"/>
      <c r="AB104" s="344"/>
      <c r="AC104" s="344"/>
      <c r="AD104" s="344"/>
      <c r="AE104" s="344"/>
      <c r="AF104" s="344"/>
      <c r="AG104" s="344"/>
      <c r="AH104" s="344"/>
    </row>
    <row r="105" spans="1:34" s="37" customFormat="1" ht="14.25">
      <c r="B105" s="513"/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AA105" s="344"/>
      <c r="AB105" s="344"/>
      <c r="AC105" s="344"/>
      <c r="AD105" s="344"/>
      <c r="AE105" s="344"/>
      <c r="AF105" s="344"/>
      <c r="AG105" s="344"/>
      <c r="AH105" s="344"/>
    </row>
    <row r="106" spans="1:34" s="37" customFormat="1">
      <c r="AA106" s="344"/>
      <c r="AB106" s="344"/>
      <c r="AC106" s="344"/>
      <c r="AD106" s="344"/>
      <c r="AE106" s="344"/>
      <c r="AF106" s="344"/>
      <c r="AG106" s="344"/>
      <c r="AH106" s="344"/>
    </row>
    <row r="107" spans="1:34" s="37" customFormat="1" ht="14.25">
      <c r="A107" s="334"/>
      <c r="B107" s="335"/>
      <c r="C107" s="335"/>
      <c r="D107" s="336"/>
      <c r="E107" s="334"/>
      <c r="F107" s="345"/>
      <c r="G107" s="334"/>
      <c r="H107" s="334"/>
      <c r="I107" s="334"/>
      <c r="J107" s="335"/>
      <c r="K107" s="346"/>
      <c r="L107" s="334"/>
      <c r="M107" s="334"/>
      <c r="N107" s="334"/>
      <c r="O107" s="347"/>
      <c r="P107" s="343"/>
      <c r="Q107" s="343"/>
      <c r="R107" s="314"/>
      <c r="Z107" s="344"/>
      <c r="AA107" s="344"/>
      <c r="AB107" s="344"/>
      <c r="AC107" s="344"/>
      <c r="AD107" s="344"/>
      <c r="AE107" s="344"/>
      <c r="AF107" s="344"/>
      <c r="AG107" s="344"/>
      <c r="AH107" s="344"/>
    </row>
    <row r="108" spans="1:34" ht="15">
      <c r="A108" s="96" t="s">
        <v>557</v>
      </c>
      <c r="B108" s="97"/>
      <c r="C108" s="97"/>
      <c r="D108" s="98"/>
      <c r="E108" s="31"/>
      <c r="F108" s="29"/>
      <c r="G108" s="29"/>
      <c r="H108" s="70"/>
      <c r="I108" s="116"/>
      <c r="J108" s="117"/>
      <c r="K108" s="14"/>
      <c r="L108" s="14"/>
      <c r="M108" s="14"/>
      <c r="N108" s="8"/>
      <c r="O108" s="50"/>
      <c r="Q108" s="92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34" ht="38.25">
      <c r="A109" s="17" t="s">
        <v>16</v>
      </c>
      <c r="B109" s="18" t="s">
        <v>516</v>
      </c>
      <c r="C109" s="18"/>
      <c r="D109" s="19" t="s">
        <v>527</v>
      </c>
      <c r="E109" s="18" t="s">
        <v>528</v>
      </c>
      <c r="F109" s="18" t="s">
        <v>529</v>
      </c>
      <c r="G109" s="18" t="s">
        <v>530</v>
      </c>
      <c r="H109" s="18" t="s">
        <v>531</v>
      </c>
      <c r="I109" s="18" t="s">
        <v>532</v>
      </c>
      <c r="J109" s="17" t="s">
        <v>533</v>
      </c>
      <c r="K109" s="59" t="s">
        <v>549</v>
      </c>
      <c r="L109" s="366" t="s">
        <v>796</v>
      </c>
      <c r="M109" s="60" t="s">
        <v>795</v>
      </c>
      <c r="N109" s="18" t="s">
        <v>536</v>
      </c>
      <c r="O109" s="75" t="s">
        <v>537</v>
      </c>
      <c r="P109" s="94"/>
      <c r="Q109" s="8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34" s="37" customFormat="1" ht="14.25">
      <c r="A110" s="456">
        <v>1</v>
      </c>
      <c r="B110" s="457">
        <v>44363</v>
      </c>
      <c r="C110" s="460"/>
      <c r="D110" s="381" t="s">
        <v>510</v>
      </c>
      <c r="E110" s="461" t="s">
        <v>539</v>
      </c>
      <c r="F110" s="382" t="s">
        <v>838</v>
      </c>
      <c r="G110" s="382">
        <v>2070</v>
      </c>
      <c r="H110" s="461"/>
      <c r="I110" s="462" t="s">
        <v>839</v>
      </c>
      <c r="J110" s="438" t="s">
        <v>540</v>
      </c>
      <c r="K110" s="438"/>
      <c r="L110" s="440"/>
      <c r="M110" s="463"/>
      <c r="N110" s="438"/>
      <c r="O110" s="443"/>
      <c r="P110" s="407"/>
      <c r="Q110" s="4"/>
      <c r="R110" s="408" t="s">
        <v>541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34" s="37" customFormat="1" ht="14.25">
      <c r="A111" s="456"/>
      <c r="B111" s="457"/>
      <c r="C111" s="460"/>
      <c r="D111" s="381"/>
      <c r="E111" s="461"/>
      <c r="F111" s="382"/>
      <c r="G111" s="382"/>
      <c r="H111" s="461"/>
      <c r="I111" s="462"/>
      <c r="J111" s="438"/>
      <c r="K111" s="438"/>
      <c r="L111" s="440"/>
      <c r="M111" s="463"/>
      <c r="N111" s="438"/>
      <c r="O111" s="443"/>
      <c r="P111" s="407"/>
      <c r="Q111" s="4"/>
      <c r="R111" s="408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34" s="5" customFormat="1" ht="14.25">
      <c r="A112" s="464"/>
      <c r="B112" s="465"/>
      <c r="C112" s="466"/>
      <c r="D112" s="467"/>
      <c r="E112" s="468"/>
      <c r="F112" s="468"/>
      <c r="G112" s="468"/>
      <c r="H112" s="468"/>
      <c r="I112" s="468"/>
      <c r="J112" s="469"/>
      <c r="K112" s="470"/>
      <c r="L112" s="471"/>
      <c r="M112" s="472"/>
      <c r="N112" s="473"/>
      <c r="O112" s="474"/>
      <c r="P112" s="120"/>
      <c r="Q112"/>
      <c r="R112" s="91"/>
      <c r="T112" s="54"/>
      <c r="U112" s="54"/>
      <c r="V112" s="54"/>
      <c r="W112" s="54"/>
      <c r="X112" s="54"/>
      <c r="Y112" s="54"/>
      <c r="Z112" s="54"/>
    </row>
    <row r="113" spans="1:29">
      <c r="A113" s="20" t="s">
        <v>542</v>
      </c>
      <c r="B113" s="20"/>
      <c r="C113" s="20"/>
      <c r="D113" s="20"/>
      <c r="E113" s="2"/>
      <c r="F113" s="27" t="s">
        <v>544</v>
      </c>
      <c r="G113" s="79"/>
      <c r="H113" s="79"/>
      <c r="I113" s="35"/>
      <c r="J113" s="82"/>
      <c r="K113" s="80"/>
      <c r="L113" s="81"/>
      <c r="M113" s="82"/>
      <c r="N113" s="83"/>
      <c r="O113" s="121"/>
      <c r="P113" s="8"/>
      <c r="Q113" s="13"/>
      <c r="R113" s="93"/>
      <c r="S113" s="13"/>
      <c r="T113" s="13"/>
      <c r="U113" s="13"/>
      <c r="V113" s="13"/>
      <c r="W113" s="13"/>
      <c r="X113" s="13"/>
      <c r="Y113" s="13"/>
    </row>
    <row r="114" spans="1:29">
      <c r="A114" s="26" t="s">
        <v>543</v>
      </c>
      <c r="B114" s="20"/>
      <c r="C114" s="20"/>
      <c r="D114" s="20"/>
      <c r="E114" s="29"/>
      <c r="F114" s="27" t="s">
        <v>546</v>
      </c>
      <c r="G114" s="9"/>
      <c r="H114" s="9"/>
      <c r="I114" s="9"/>
      <c r="J114" s="50"/>
      <c r="K114" s="9"/>
      <c r="L114" s="9"/>
      <c r="M114" s="9"/>
      <c r="N114" s="8"/>
      <c r="O114" s="50"/>
      <c r="Q114" s="4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9">
      <c r="A115" s="26"/>
      <c r="B115" s="20"/>
      <c r="C115" s="20"/>
      <c r="D115" s="20"/>
      <c r="E115" s="29"/>
      <c r="F115" s="27"/>
      <c r="G115" s="9"/>
      <c r="H115" s="9"/>
      <c r="I115" s="9"/>
      <c r="J115" s="50"/>
      <c r="K115" s="9"/>
      <c r="L115" s="9"/>
      <c r="M115" s="9"/>
      <c r="N115" s="8"/>
      <c r="O115" s="50"/>
      <c r="Q115" s="4"/>
      <c r="R115" s="79"/>
      <c r="S115" s="13"/>
      <c r="T115" s="13"/>
      <c r="U115" s="13"/>
      <c r="V115" s="13"/>
      <c r="W115" s="13"/>
      <c r="X115" s="13"/>
      <c r="Y115" s="13"/>
      <c r="Z115" s="13"/>
    </row>
    <row r="116" spans="1:29" ht="15">
      <c r="A116" s="8"/>
      <c r="B116" s="30" t="s">
        <v>799</v>
      </c>
      <c r="C116" s="30"/>
      <c r="D116" s="30"/>
      <c r="E116" s="30"/>
      <c r="F116" s="31"/>
      <c r="G116" s="29"/>
      <c r="H116" s="29"/>
      <c r="I116" s="70"/>
      <c r="J116" s="71"/>
      <c r="K116" s="72"/>
      <c r="L116" s="365"/>
      <c r="M116" s="9"/>
      <c r="N116" s="8"/>
      <c r="O116" s="50"/>
      <c r="Q116" s="4"/>
      <c r="R116" s="79"/>
      <c r="S116" s="13"/>
      <c r="T116" s="13"/>
      <c r="U116" s="13"/>
      <c r="V116" s="13"/>
      <c r="W116" s="13"/>
      <c r="X116" s="13"/>
      <c r="Y116" s="13"/>
      <c r="Z116" s="13"/>
    </row>
    <row r="117" spans="1:29" ht="38.25">
      <c r="A117" s="17" t="s">
        <v>16</v>
      </c>
      <c r="B117" s="18" t="s">
        <v>516</v>
      </c>
      <c r="C117" s="18"/>
      <c r="D117" s="19" t="s">
        <v>527</v>
      </c>
      <c r="E117" s="18" t="s">
        <v>528</v>
      </c>
      <c r="F117" s="18" t="s">
        <v>529</v>
      </c>
      <c r="G117" s="18" t="s">
        <v>548</v>
      </c>
      <c r="H117" s="18" t="s">
        <v>531</v>
      </c>
      <c r="I117" s="18" t="s">
        <v>532</v>
      </c>
      <c r="J117" s="73" t="s">
        <v>533</v>
      </c>
      <c r="K117" s="59" t="s">
        <v>549</v>
      </c>
      <c r="L117" s="74" t="s">
        <v>550</v>
      </c>
      <c r="M117" s="18" t="s">
        <v>551</v>
      </c>
      <c r="N117" s="366" t="s">
        <v>796</v>
      </c>
      <c r="O117" s="60" t="s">
        <v>795</v>
      </c>
      <c r="P117" s="18" t="s">
        <v>536</v>
      </c>
      <c r="Q117" s="75" t="s">
        <v>537</v>
      </c>
      <c r="R117" s="79"/>
      <c r="S117" s="13"/>
      <c r="T117" s="13"/>
      <c r="U117" s="13"/>
      <c r="V117" s="13"/>
      <c r="W117" s="13"/>
      <c r="X117" s="13"/>
      <c r="Y117" s="13"/>
      <c r="Z117" s="13"/>
    </row>
    <row r="118" spans="1:29" ht="14.25">
      <c r="A118" s="339"/>
      <c r="B118" s="348"/>
      <c r="C118" s="352"/>
      <c r="D118" s="360"/>
      <c r="E118" s="353"/>
      <c r="F118" s="373"/>
      <c r="G118" s="358"/>
      <c r="H118" s="353"/>
      <c r="I118" s="350"/>
      <c r="J118" s="383"/>
      <c r="K118" s="383"/>
      <c r="L118" s="384"/>
      <c r="M118" s="382"/>
      <c r="N118" s="384"/>
      <c r="O118" s="372"/>
      <c r="P118" s="354"/>
      <c r="Q118" s="367"/>
      <c r="R118" s="380"/>
      <c r="S118" s="371"/>
      <c r="T118" s="13"/>
      <c r="U118" s="379"/>
      <c r="V118" s="379"/>
      <c r="W118" s="379"/>
      <c r="X118" s="379"/>
      <c r="Y118" s="379"/>
      <c r="Z118" s="379"/>
      <c r="AA118" s="344"/>
      <c r="AB118" s="344"/>
      <c r="AC118" s="344"/>
    </row>
    <row r="119" spans="1:29" ht="14.25">
      <c r="A119" s="339"/>
      <c r="B119" s="348"/>
      <c r="C119" s="352"/>
      <c r="D119" s="360"/>
      <c r="E119" s="353"/>
      <c r="F119" s="373"/>
      <c r="G119" s="358"/>
      <c r="H119" s="353"/>
      <c r="I119" s="350"/>
      <c r="J119" s="383"/>
      <c r="K119" s="383"/>
      <c r="L119" s="384"/>
      <c r="M119" s="382"/>
      <c r="N119" s="384"/>
      <c r="O119" s="372"/>
      <c r="P119" s="354"/>
      <c r="Q119" s="367"/>
      <c r="R119" s="380"/>
      <c r="S119" s="371"/>
      <c r="T119" s="13"/>
      <c r="U119" s="379"/>
      <c r="V119" s="379"/>
      <c r="W119" s="379"/>
      <c r="X119" s="379"/>
      <c r="Y119" s="379"/>
      <c r="Z119" s="379"/>
      <c r="AA119" s="344"/>
      <c r="AB119" s="344"/>
      <c r="AC119" s="344"/>
    </row>
    <row r="120" spans="1:29" s="344" customFormat="1" ht="14.25">
      <c r="A120" s="339"/>
      <c r="B120" s="348"/>
      <c r="C120" s="352"/>
      <c r="D120" s="360"/>
      <c r="E120" s="353"/>
      <c r="F120" s="373"/>
      <c r="G120" s="358"/>
      <c r="H120" s="353"/>
      <c r="I120" s="350"/>
      <c r="J120" s="383"/>
      <c r="K120" s="383"/>
      <c r="L120" s="384"/>
      <c r="M120" s="382"/>
      <c r="N120" s="384"/>
      <c r="O120" s="372"/>
      <c r="P120" s="354"/>
      <c r="Q120" s="367"/>
      <c r="R120" s="378"/>
      <c r="S120" s="379"/>
      <c r="T120" s="379"/>
      <c r="U120" s="379"/>
      <c r="V120" s="379"/>
      <c r="W120" s="379"/>
      <c r="X120" s="379"/>
      <c r="Y120" s="379"/>
      <c r="Z120" s="379"/>
    </row>
    <row r="121" spans="1:29" s="344" customFormat="1" ht="14.25">
      <c r="A121" s="339"/>
      <c r="B121" s="348"/>
      <c r="C121" s="352"/>
      <c r="D121" s="360"/>
      <c r="E121" s="353"/>
      <c r="F121" s="383"/>
      <c r="G121" s="361"/>
      <c r="H121" s="353"/>
      <c r="I121" s="350"/>
      <c r="J121" s="383"/>
      <c r="K121" s="383"/>
      <c r="L121" s="384"/>
      <c r="M121" s="382"/>
      <c r="N121" s="384"/>
      <c r="O121" s="372"/>
      <c r="P121" s="354"/>
      <c r="Q121" s="367"/>
      <c r="R121" s="378"/>
      <c r="S121" s="379"/>
      <c r="T121" s="379"/>
      <c r="U121" s="379"/>
      <c r="V121" s="379"/>
      <c r="W121" s="379"/>
      <c r="X121" s="379"/>
      <c r="Y121" s="379"/>
      <c r="Z121" s="379"/>
    </row>
    <row r="122" spans="1:29" s="344" customFormat="1" ht="14.25">
      <c r="A122" s="339"/>
      <c r="B122" s="348"/>
      <c r="C122" s="352"/>
      <c r="D122" s="360"/>
      <c r="E122" s="353"/>
      <c r="F122" s="383"/>
      <c r="G122" s="361"/>
      <c r="H122" s="353"/>
      <c r="I122" s="350"/>
      <c r="J122" s="383"/>
      <c r="K122" s="383"/>
      <c r="L122" s="384"/>
      <c r="M122" s="382"/>
      <c r="N122" s="384"/>
      <c r="O122" s="372"/>
      <c r="P122" s="354"/>
      <c r="Q122" s="367"/>
      <c r="R122" s="378"/>
      <c r="S122" s="379"/>
      <c r="T122" s="379"/>
      <c r="U122" s="379"/>
      <c r="V122" s="379"/>
      <c r="W122" s="379"/>
      <c r="X122" s="379"/>
      <c r="Y122" s="379"/>
      <c r="Z122" s="379"/>
    </row>
    <row r="123" spans="1:29" s="344" customFormat="1" ht="14.25">
      <c r="A123" s="339"/>
      <c r="B123" s="348"/>
      <c r="C123" s="352"/>
      <c r="D123" s="360"/>
      <c r="E123" s="353"/>
      <c r="F123" s="373"/>
      <c r="G123" s="358"/>
      <c r="H123" s="353"/>
      <c r="I123" s="350"/>
      <c r="J123" s="383"/>
      <c r="K123" s="375"/>
      <c r="L123" s="384"/>
      <c r="M123" s="382"/>
      <c r="N123" s="384"/>
      <c r="O123" s="372"/>
      <c r="P123" s="377"/>
      <c r="Q123" s="367"/>
      <c r="R123" s="378"/>
      <c r="S123" s="379"/>
      <c r="T123" s="379"/>
      <c r="U123" s="379"/>
      <c r="V123" s="379"/>
      <c r="W123" s="379"/>
      <c r="X123" s="379"/>
      <c r="Y123" s="379"/>
      <c r="Z123" s="379"/>
    </row>
    <row r="124" spans="1:29" s="344" customFormat="1" ht="14.25">
      <c r="A124" s="339"/>
      <c r="B124" s="348"/>
      <c r="C124" s="352"/>
      <c r="D124" s="360"/>
      <c r="E124" s="353"/>
      <c r="F124" s="373"/>
      <c r="G124" s="358"/>
      <c r="H124" s="353"/>
      <c r="I124" s="350"/>
      <c r="J124" s="375"/>
      <c r="K124" s="375"/>
      <c r="L124" s="375"/>
      <c r="M124" s="375"/>
      <c r="N124" s="376"/>
      <c r="O124" s="385"/>
      <c r="P124" s="377"/>
      <c r="Q124" s="367"/>
      <c r="R124" s="378"/>
      <c r="S124" s="379"/>
      <c r="T124" s="379"/>
      <c r="U124" s="379"/>
      <c r="V124" s="379"/>
      <c r="W124" s="379"/>
      <c r="X124" s="379"/>
      <c r="Y124" s="379"/>
      <c r="Z124" s="379"/>
    </row>
    <row r="125" spans="1:29" s="344" customFormat="1" ht="14.25">
      <c r="A125" s="339"/>
      <c r="B125" s="348"/>
      <c r="C125" s="352"/>
      <c r="D125" s="360"/>
      <c r="E125" s="353"/>
      <c r="F125" s="383"/>
      <c r="G125" s="361"/>
      <c r="H125" s="353"/>
      <c r="I125" s="350"/>
      <c r="J125" s="383"/>
      <c r="K125" s="383"/>
      <c r="L125" s="384"/>
      <c r="M125" s="382"/>
      <c r="N125" s="384"/>
      <c r="O125" s="372"/>
      <c r="P125" s="354"/>
      <c r="Q125" s="367"/>
      <c r="R125" s="380"/>
      <c r="S125" s="371"/>
      <c r="T125" s="379"/>
      <c r="U125" s="379"/>
      <c r="V125" s="379"/>
      <c r="W125" s="379"/>
      <c r="X125" s="379"/>
      <c r="Y125" s="379"/>
      <c r="Z125" s="379"/>
    </row>
    <row r="126" spans="1:29" s="344" customFormat="1" ht="14.25">
      <c r="A126" s="339"/>
      <c r="B126" s="348"/>
      <c r="C126" s="352"/>
      <c r="D126" s="360"/>
      <c r="E126" s="353"/>
      <c r="F126" s="373"/>
      <c r="G126" s="358"/>
      <c r="H126" s="353"/>
      <c r="I126" s="350"/>
      <c r="J126" s="333"/>
      <c r="K126" s="333"/>
      <c r="L126" s="333"/>
      <c r="M126" s="333"/>
      <c r="N126" s="374"/>
      <c r="O126" s="372"/>
      <c r="P126" s="355"/>
      <c r="Q126" s="367"/>
      <c r="R126" s="380"/>
      <c r="S126" s="371"/>
      <c r="T126" s="379"/>
      <c r="U126" s="379"/>
      <c r="V126" s="379"/>
      <c r="W126" s="379"/>
      <c r="X126" s="379"/>
      <c r="Y126" s="379"/>
      <c r="Z126" s="379"/>
    </row>
    <row r="127" spans="1:29">
      <c r="A127" s="26"/>
      <c r="B127" s="20"/>
      <c r="C127" s="20"/>
      <c r="D127" s="20"/>
      <c r="E127" s="29"/>
      <c r="F127" s="27"/>
      <c r="G127" s="9"/>
      <c r="H127" s="9"/>
      <c r="I127" s="9"/>
      <c r="J127" s="50"/>
      <c r="K127" s="9"/>
      <c r="L127" s="9"/>
      <c r="M127" s="9"/>
      <c r="N127" s="8"/>
      <c r="O127" s="50"/>
      <c r="P127" s="4"/>
      <c r="Q127" s="8"/>
      <c r="R127" s="138"/>
      <c r="S127" s="13"/>
      <c r="T127" s="13"/>
      <c r="U127" s="13"/>
      <c r="V127" s="13"/>
      <c r="W127" s="13"/>
      <c r="X127" s="13"/>
      <c r="Y127" s="13"/>
      <c r="Z127" s="13"/>
    </row>
    <row r="128" spans="1:29">
      <c r="A128" s="26"/>
      <c r="B128" s="20"/>
      <c r="C128" s="20"/>
      <c r="D128" s="20"/>
      <c r="E128" s="29"/>
      <c r="F128" s="27"/>
      <c r="G128" s="38"/>
      <c r="H128" s="39"/>
      <c r="I128" s="79"/>
      <c r="J128" s="14"/>
      <c r="K128" s="80"/>
      <c r="L128" s="81"/>
      <c r="M128" s="82"/>
      <c r="N128" s="83"/>
      <c r="O128" s="84"/>
      <c r="P128" s="8"/>
      <c r="Q128" s="13"/>
      <c r="R128" s="138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34"/>
      <c r="B129" s="42"/>
      <c r="C129" s="99"/>
      <c r="D129" s="3"/>
      <c r="E129" s="35"/>
      <c r="F129" s="79"/>
      <c r="G129" s="38"/>
      <c r="H129" s="39"/>
      <c r="I129" s="79"/>
      <c r="J129" s="14"/>
      <c r="K129" s="80"/>
      <c r="L129" s="81"/>
      <c r="M129" s="82"/>
      <c r="N129" s="83"/>
      <c r="O129" s="84"/>
      <c r="P129" s="8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 ht="15">
      <c r="A130" s="2"/>
      <c r="B130" s="100" t="s">
        <v>558</v>
      </c>
      <c r="C130" s="100"/>
      <c r="D130" s="100"/>
      <c r="E130" s="100"/>
      <c r="F130" s="14"/>
      <c r="G130" s="14"/>
      <c r="H130" s="101"/>
      <c r="I130" s="14"/>
      <c r="J130" s="71"/>
      <c r="K130" s="72"/>
      <c r="L130" s="14"/>
      <c r="M130" s="14"/>
      <c r="N130" s="13"/>
      <c r="O130" s="95"/>
      <c r="P130" s="8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 ht="38.25">
      <c r="A131" s="17" t="s">
        <v>16</v>
      </c>
      <c r="B131" s="18" t="s">
        <v>516</v>
      </c>
      <c r="C131" s="18"/>
      <c r="D131" s="19" t="s">
        <v>527</v>
      </c>
      <c r="E131" s="18" t="s">
        <v>528</v>
      </c>
      <c r="F131" s="18" t="s">
        <v>529</v>
      </c>
      <c r="G131" s="18" t="s">
        <v>559</v>
      </c>
      <c r="H131" s="18" t="s">
        <v>560</v>
      </c>
      <c r="I131" s="18" t="s">
        <v>532</v>
      </c>
      <c r="J131" s="58" t="s">
        <v>533</v>
      </c>
      <c r="K131" s="18" t="s">
        <v>534</v>
      </c>
      <c r="L131" s="18" t="s">
        <v>535</v>
      </c>
      <c r="M131" s="18" t="s">
        <v>536</v>
      </c>
      <c r="N131" s="19" t="s">
        <v>537</v>
      </c>
      <c r="O131" s="95"/>
      <c r="P131" s="8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1</v>
      </c>
      <c r="B132" s="102">
        <v>41579</v>
      </c>
      <c r="C132" s="102"/>
      <c r="D132" s="103" t="s">
        <v>561</v>
      </c>
      <c r="E132" s="104" t="s">
        <v>562</v>
      </c>
      <c r="F132" s="105">
        <v>82</v>
      </c>
      <c r="G132" s="104" t="s">
        <v>563</v>
      </c>
      <c r="H132" s="104">
        <v>100</v>
      </c>
      <c r="I132" s="122">
        <v>100</v>
      </c>
      <c r="J132" s="123" t="s">
        <v>564</v>
      </c>
      <c r="K132" s="124">
        <f t="shared" ref="K132:K163" si="66">H132-F132</f>
        <v>18</v>
      </c>
      <c r="L132" s="125">
        <f t="shared" ref="L132:L163" si="67">K132/F132</f>
        <v>0.21951219512195122</v>
      </c>
      <c r="M132" s="126" t="s">
        <v>538</v>
      </c>
      <c r="N132" s="127">
        <v>42657</v>
      </c>
      <c r="O132" s="50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2</v>
      </c>
      <c r="B133" s="102">
        <v>41794</v>
      </c>
      <c r="C133" s="102"/>
      <c r="D133" s="103" t="s">
        <v>565</v>
      </c>
      <c r="E133" s="104" t="s">
        <v>539</v>
      </c>
      <c r="F133" s="105">
        <v>257</v>
      </c>
      <c r="G133" s="104" t="s">
        <v>563</v>
      </c>
      <c r="H133" s="104">
        <v>300</v>
      </c>
      <c r="I133" s="122">
        <v>300</v>
      </c>
      <c r="J133" s="123" t="s">
        <v>564</v>
      </c>
      <c r="K133" s="124">
        <f t="shared" si="66"/>
        <v>43</v>
      </c>
      <c r="L133" s="125">
        <f t="shared" si="67"/>
        <v>0.16731517509727625</v>
      </c>
      <c r="M133" s="126" t="s">
        <v>538</v>
      </c>
      <c r="N133" s="127">
        <v>41822</v>
      </c>
      <c r="O133" s="50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3</v>
      </c>
      <c r="B134" s="102">
        <v>41828</v>
      </c>
      <c r="C134" s="102"/>
      <c r="D134" s="103" t="s">
        <v>566</v>
      </c>
      <c r="E134" s="104" t="s">
        <v>539</v>
      </c>
      <c r="F134" s="105">
        <v>393</v>
      </c>
      <c r="G134" s="104" t="s">
        <v>563</v>
      </c>
      <c r="H134" s="104">
        <v>468</v>
      </c>
      <c r="I134" s="122">
        <v>468</v>
      </c>
      <c r="J134" s="123" t="s">
        <v>564</v>
      </c>
      <c r="K134" s="124">
        <f t="shared" si="66"/>
        <v>75</v>
      </c>
      <c r="L134" s="125">
        <f t="shared" si="67"/>
        <v>0.19083969465648856</v>
      </c>
      <c r="M134" s="126" t="s">
        <v>538</v>
      </c>
      <c r="N134" s="127">
        <v>41863</v>
      </c>
      <c r="O134" s="50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4</v>
      </c>
      <c r="B135" s="102">
        <v>41857</v>
      </c>
      <c r="C135" s="102"/>
      <c r="D135" s="103" t="s">
        <v>567</v>
      </c>
      <c r="E135" s="104" t="s">
        <v>539</v>
      </c>
      <c r="F135" s="105">
        <v>205</v>
      </c>
      <c r="G135" s="104" t="s">
        <v>563</v>
      </c>
      <c r="H135" s="104">
        <v>275</v>
      </c>
      <c r="I135" s="122">
        <v>250</v>
      </c>
      <c r="J135" s="123" t="s">
        <v>564</v>
      </c>
      <c r="K135" s="124">
        <f t="shared" si="66"/>
        <v>70</v>
      </c>
      <c r="L135" s="125">
        <f t="shared" si="67"/>
        <v>0.34146341463414637</v>
      </c>
      <c r="M135" s="126" t="s">
        <v>538</v>
      </c>
      <c r="N135" s="127">
        <v>41962</v>
      </c>
      <c r="O135" s="50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5</v>
      </c>
      <c r="B136" s="102">
        <v>41886</v>
      </c>
      <c r="C136" s="102"/>
      <c r="D136" s="103" t="s">
        <v>568</v>
      </c>
      <c r="E136" s="104" t="s">
        <v>539</v>
      </c>
      <c r="F136" s="105">
        <v>162</v>
      </c>
      <c r="G136" s="104" t="s">
        <v>563</v>
      </c>
      <c r="H136" s="104">
        <v>190</v>
      </c>
      <c r="I136" s="122">
        <v>190</v>
      </c>
      <c r="J136" s="123" t="s">
        <v>564</v>
      </c>
      <c r="K136" s="124">
        <f t="shared" si="66"/>
        <v>28</v>
      </c>
      <c r="L136" s="125">
        <f t="shared" si="67"/>
        <v>0.1728395061728395</v>
      </c>
      <c r="M136" s="126" t="s">
        <v>538</v>
      </c>
      <c r="N136" s="127">
        <v>42006</v>
      </c>
      <c r="O136" s="50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6</v>
      </c>
      <c r="B137" s="102">
        <v>41886</v>
      </c>
      <c r="C137" s="102"/>
      <c r="D137" s="103" t="s">
        <v>569</v>
      </c>
      <c r="E137" s="104" t="s">
        <v>539</v>
      </c>
      <c r="F137" s="105">
        <v>75</v>
      </c>
      <c r="G137" s="104" t="s">
        <v>563</v>
      </c>
      <c r="H137" s="104">
        <v>91.5</v>
      </c>
      <c r="I137" s="122" t="s">
        <v>570</v>
      </c>
      <c r="J137" s="123" t="s">
        <v>571</v>
      </c>
      <c r="K137" s="124">
        <f t="shared" si="66"/>
        <v>16.5</v>
      </c>
      <c r="L137" s="125">
        <f t="shared" si="67"/>
        <v>0.22</v>
      </c>
      <c r="M137" s="126" t="s">
        <v>538</v>
      </c>
      <c r="N137" s="127">
        <v>41954</v>
      </c>
      <c r="O137" s="50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6">
        <v>7</v>
      </c>
      <c r="B138" s="102">
        <v>41913</v>
      </c>
      <c r="C138" s="102"/>
      <c r="D138" s="103" t="s">
        <v>572</v>
      </c>
      <c r="E138" s="104" t="s">
        <v>539</v>
      </c>
      <c r="F138" s="105">
        <v>850</v>
      </c>
      <c r="G138" s="104" t="s">
        <v>563</v>
      </c>
      <c r="H138" s="104">
        <v>982.5</v>
      </c>
      <c r="I138" s="122">
        <v>1050</v>
      </c>
      <c r="J138" s="123" t="s">
        <v>573</v>
      </c>
      <c r="K138" s="124">
        <f t="shared" si="66"/>
        <v>132.5</v>
      </c>
      <c r="L138" s="125">
        <f t="shared" si="67"/>
        <v>0.15588235294117647</v>
      </c>
      <c r="M138" s="126" t="s">
        <v>538</v>
      </c>
      <c r="N138" s="127">
        <v>42039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8</v>
      </c>
      <c r="B139" s="102">
        <v>41913</v>
      </c>
      <c r="C139" s="102"/>
      <c r="D139" s="103" t="s">
        <v>574</v>
      </c>
      <c r="E139" s="104" t="s">
        <v>539</v>
      </c>
      <c r="F139" s="105">
        <v>475</v>
      </c>
      <c r="G139" s="104" t="s">
        <v>563</v>
      </c>
      <c r="H139" s="104">
        <v>515</v>
      </c>
      <c r="I139" s="122">
        <v>600</v>
      </c>
      <c r="J139" s="123" t="s">
        <v>575</v>
      </c>
      <c r="K139" s="124">
        <f t="shared" si="66"/>
        <v>40</v>
      </c>
      <c r="L139" s="125">
        <f t="shared" si="67"/>
        <v>8.4210526315789472E-2</v>
      </c>
      <c r="M139" s="126" t="s">
        <v>538</v>
      </c>
      <c r="N139" s="127">
        <v>41939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9</v>
      </c>
      <c r="B140" s="102">
        <v>41913</v>
      </c>
      <c r="C140" s="102"/>
      <c r="D140" s="103" t="s">
        <v>576</v>
      </c>
      <c r="E140" s="104" t="s">
        <v>539</v>
      </c>
      <c r="F140" s="105">
        <v>86</v>
      </c>
      <c r="G140" s="104" t="s">
        <v>563</v>
      </c>
      <c r="H140" s="104">
        <v>99</v>
      </c>
      <c r="I140" s="122">
        <v>140</v>
      </c>
      <c r="J140" s="123" t="s">
        <v>577</v>
      </c>
      <c r="K140" s="124">
        <f t="shared" si="66"/>
        <v>13</v>
      </c>
      <c r="L140" s="125">
        <f t="shared" si="67"/>
        <v>0.15116279069767441</v>
      </c>
      <c r="M140" s="126" t="s">
        <v>538</v>
      </c>
      <c r="N140" s="127">
        <v>41939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10</v>
      </c>
      <c r="B141" s="102">
        <v>41926</v>
      </c>
      <c r="C141" s="102"/>
      <c r="D141" s="103" t="s">
        <v>578</v>
      </c>
      <c r="E141" s="104" t="s">
        <v>539</v>
      </c>
      <c r="F141" s="105">
        <v>496.6</v>
      </c>
      <c r="G141" s="104" t="s">
        <v>563</v>
      </c>
      <c r="H141" s="104">
        <v>621</v>
      </c>
      <c r="I141" s="122">
        <v>580</v>
      </c>
      <c r="J141" s="123" t="s">
        <v>564</v>
      </c>
      <c r="K141" s="124">
        <f t="shared" si="66"/>
        <v>124.39999999999998</v>
      </c>
      <c r="L141" s="125">
        <f t="shared" si="67"/>
        <v>0.25050342327829234</v>
      </c>
      <c r="M141" s="126" t="s">
        <v>538</v>
      </c>
      <c r="N141" s="127">
        <v>42605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11</v>
      </c>
      <c r="B142" s="102">
        <v>41926</v>
      </c>
      <c r="C142" s="102"/>
      <c r="D142" s="103" t="s">
        <v>579</v>
      </c>
      <c r="E142" s="104" t="s">
        <v>539</v>
      </c>
      <c r="F142" s="105">
        <v>2481.9</v>
      </c>
      <c r="G142" s="104" t="s">
        <v>563</v>
      </c>
      <c r="H142" s="104">
        <v>2840</v>
      </c>
      <c r="I142" s="122">
        <v>2870</v>
      </c>
      <c r="J142" s="123" t="s">
        <v>580</v>
      </c>
      <c r="K142" s="124">
        <f t="shared" si="66"/>
        <v>358.09999999999991</v>
      </c>
      <c r="L142" s="125">
        <f t="shared" si="67"/>
        <v>0.14428462065353154</v>
      </c>
      <c r="M142" s="126" t="s">
        <v>538</v>
      </c>
      <c r="N142" s="127">
        <v>42017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12</v>
      </c>
      <c r="B143" s="102">
        <v>41928</v>
      </c>
      <c r="C143" s="102"/>
      <c r="D143" s="103" t="s">
        <v>581</v>
      </c>
      <c r="E143" s="104" t="s">
        <v>539</v>
      </c>
      <c r="F143" s="105">
        <v>84.5</v>
      </c>
      <c r="G143" s="104" t="s">
        <v>563</v>
      </c>
      <c r="H143" s="104">
        <v>93</v>
      </c>
      <c r="I143" s="122">
        <v>110</v>
      </c>
      <c r="J143" s="123" t="s">
        <v>582</v>
      </c>
      <c r="K143" s="124">
        <f t="shared" si="66"/>
        <v>8.5</v>
      </c>
      <c r="L143" s="125">
        <f t="shared" si="67"/>
        <v>0.10059171597633136</v>
      </c>
      <c r="M143" s="126" t="s">
        <v>538</v>
      </c>
      <c r="N143" s="127">
        <v>41939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13</v>
      </c>
      <c r="B144" s="102">
        <v>41928</v>
      </c>
      <c r="C144" s="102"/>
      <c r="D144" s="103" t="s">
        <v>583</v>
      </c>
      <c r="E144" s="104" t="s">
        <v>539</v>
      </c>
      <c r="F144" s="105">
        <v>401</v>
      </c>
      <c r="G144" s="104" t="s">
        <v>563</v>
      </c>
      <c r="H144" s="104">
        <v>428</v>
      </c>
      <c r="I144" s="122">
        <v>450</v>
      </c>
      <c r="J144" s="123" t="s">
        <v>584</v>
      </c>
      <c r="K144" s="124">
        <f t="shared" si="66"/>
        <v>27</v>
      </c>
      <c r="L144" s="125">
        <f t="shared" si="67"/>
        <v>6.7331670822942641E-2</v>
      </c>
      <c r="M144" s="126" t="s">
        <v>538</v>
      </c>
      <c r="N144" s="127">
        <v>42020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14</v>
      </c>
      <c r="B145" s="102">
        <v>41928</v>
      </c>
      <c r="C145" s="102"/>
      <c r="D145" s="103" t="s">
        <v>585</v>
      </c>
      <c r="E145" s="104" t="s">
        <v>539</v>
      </c>
      <c r="F145" s="105">
        <v>101</v>
      </c>
      <c r="G145" s="104" t="s">
        <v>563</v>
      </c>
      <c r="H145" s="104">
        <v>112</v>
      </c>
      <c r="I145" s="122">
        <v>120</v>
      </c>
      <c r="J145" s="123" t="s">
        <v>586</v>
      </c>
      <c r="K145" s="124">
        <f t="shared" si="66"/>
        <v>11</v>
      </c>
      <c r="L145" s="125">
        <f t="shared" si="67"/>
        <v>0.10891089108910891</v>
      </c>
      <c r="M145" s="126" t="s">
        <v>538</v>
      </c>
      <c r="N145" s="127">
        <v>41939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15</v>
      </c>
      <c r="B146" s="102">
        <v>41954</v>
      </c>
      <c r="C146" s="102"/>
      <c r="D146" s="103" t="s">
        <v>587</v>
      </c>
      <c r="E146" s="104" t="s">
        <v>539</v>
      </c>
      <c r="F146" s="105">
        <v>59</v>
      </c>
      <c r="G146" s="104" t="s">
        <v>563</v>
      </c>
      <c r="H146" s="104">
        <v>76</v>
      </c>
      <c r="I146" s="122">
        <v>76</v>
      </c>
      <c r="J146" s="123" t="s">
        <v>564</v>
      </c>
      <c r="K146" s="124">
        <f t="shared" si="66"/>
        <v>17</v>
      </c>
      <c r="L146" s="125">
        <f t="shared" si="67"/>
        <v>0.28813559322033899</v>
      </c>
      <c r="M146" s="126" t="s">
        <v>538</v>
      </c>
      <c r="N146" s="127">
        <v>43032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16</v>
      </c>
      <c r="B147" s="102">
        <v>41954</v>
      </c>
      <c r="C147" s="102"/>
      <c r="D147" s="103" t="s">
        <v>576</v>
      </c>
      <c r="E147" s="104" t="s">
        <v>539</v>
      </c>
      <c r="F147" s="105">
        <v>99</v>
      </c>
      <c r="G147" s="104" t="s">
        <v>563</v>
      </c>
      <c r="H147" s="104">
        <v>120</v>
      </c>
      <c r="I147" s="122">
        <v>120</v>
      </c>
      <c r="J147" s="123" t="s">
        <v>588</v>
      </c>
      <c r="K147" s="124">
        <f t="shared" si="66"/>
        <v>21</v>
      </c>
      <c r="L147" s="125">
        <f t="shared" si="67"/>
        <v>0.21212121212121213</v>
      </c>
      <c r="M147" s="126" t="s">
        <v>538</v>
      </c>
      <c r="N147" s="127">
        <v>41960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17</v>
      </c>
      <c r="B148" s="102">
        <v>41956</v>
      </c>
      <c r="C148" s="102"/>
      <c r="D148" s="103" t="s">
        <v>589</v>
      </c>
      <c r="E148" s="104" t="s">
        <v>539</v>
      </c>
      <c r="F148" s="105">
        <v>22</v>
      </c>
      <c r="G148" s="104" t="s">
        <v>563</v>
      </c>
      <c r="H148" s="104">
        <v>33.549999999999997</v>
      </c>
      <c r="I148" s="122">
        <v>32</v>
      </c>
      <c r="J148" s="123" t="s">
        <v>590</v>
      </c>
      <c r="K148" s="124">
        <f t="shared" si="66"/>
        <v>11.549999999999997</v>
      </c>
      <c r="L148" s="125">
        <f t="shared" si="67"/>
        <v>0.52499999999999991</v>
      </c>
      <c r="M148" s="126" t="s">
        <v>538</v>
      </c>
      <c r="N148" s="127">
        <v>42188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18</v>
      </c>
      <c r="B149" s="102">
        <v>41976</v>
      </c>
      <c r="C149" s="102"/>
      <c r="D149" s="103" t="s">
        <v>591</v>
      </c>
      <c r="E149" s="104" t="s">
        <v>539</v>
      </c>
      <c r="F149" s="105">
        <v>440</v>
      </c>
      <c r="G149" s="104" t="s">
        <v>563</v>
      </c>
      <c r="H149" s="104">
        <v>520</v>
      </c>
      <c r="I149" s="122">
        <v>520</v>
      </c>
      <c r="J149" s="123" t="s">
        <v>592</v>
      </c>
      <c r="K149" s="124">
        <f t="shared" si="66"/>
        <v>80</v>
      </c>
      <c r="L149" s="125">
        <f t="shared" si="67"/>
        <v>0.18181818181818182</v>
      </c>
      <c r="M149" s="126" t="s">
        <v>538</v>
      </c>
      <c r="N149" s="127">
        <v>42208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19</v>
      </c>
      <c r="B150" s="102">
        <v>41976</v>
      </c>
      <c r="C150" s="102"/>
      <c r="D150" s="103" t="s">
        <v>593</v>
      </c>
      <c r="E150" s="104" t="s">
        <v>539</v>
      </c>
      <c r="F150" s="105">
        <v>360</v>
      </c>
      <c r="G150" s="104" t="s">
        <v>563</v>
      </c>
      <c r="H150" s="104">
        <v>427</v>
      </c>
      <c r="I150" s="122">
        <v>425</v>
      </c>
      <c r="J150" s="123" t="s">
        <v>594</v>
      </c>
      <c r="K150" s="124">
        <f t="shared" si="66"/>
        <v>67</v>
      </c>
      <c r="L150" s="125">
        <f t="shared" si="67"/>
        <v>0.18611111111111112</v>
      </c>
      <c r="M150" s="126" t="s">
        <v>538</v>
      </c>
      <c r="N150" s="127">
        <v>42058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20</v>
      </c>
      <c r="B151" s="102">
        <v>42012</v>
      </c>
      <c r="C151" s="102"/>
      <c r="D151" s="103" t="s">
        <v>595</v>
      </c>
      <c r="E151" s="104" t="s">
        <v>539</v>
      </c>
      <c r="F151" s="105">
        <v>360</v>
      </c>
      <c r="G151" s="104" t="s">
        <v>563</v>
      </c>
      <c r="H151" s="104">
        <v>455</v>
      </c>
      <c r="I151" s="122">
        <v>420</v>
      </c>
      <c r="J151" s="123" t="s">
        <v>596</v>
      </c>
      <c r="K151" s="124">
        <f t="shared" si="66"/>
        <v>95</v>
      </c>
      <c r="L151" s="125">
        <f t="shared" si="67"/>
        <v>0.2638888888888889</v>
      </c>
      <c r="M151" s="126" t="s">
        <v>538</v>
      </c>
      <c r="N151" s="127">
        <v>42024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21</v>
      </c>
      <c r="B152" s="102">
        <v>42012</v>
      </c>
      <c r="C152" s="102"/>
      <c r="D152" s="103" t="s">
        <v>597</v>
      </c>
      <c r="E152" s="104" t="s">
        <v>539</v>
      </c>
      <c r="F152" s="105">
        <v>130</v>
      </c>
      <c r="G152" s="104"/>
      <c r="H152" s="104">
        <v>175.5</v>
      </c>
      <c r="I152" s="122">
        <v>165</v>
      </c>
      <c r="J152" s="123" t="s">
        <v>598</v>
      </c>
      <c r="K152" s="124">
        <f t="shared" si="66"/>
        <v>45.5</v>
      </c>
      <c r="L152" s="125">
        <f t="shared" si="67"/>
        <v>0.35</v>
      </c>
      <c r="M152" s="126" t="s">
        <v>538</v>
      </c>
      <c r="N152" s="127">
        <v>43088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22</v>
      </c>
      <c r="B153" s="102">
        <v>42040</v>
      </c>
      <c r="C153" s="102"/>
      <c r="D153" s="103" t="s">
        <v>371</v>
      </c>
      <c r="E153" s="104" t="s">
        <v>562</v>
      </c>
      <c r="F153" s="105">
        <v>98</v>
      </c>
      <c r="G153" s="104"/>
      <c r="H153" s="104">
        <v>120</v>
      </c>
      <c r="I153" s="122">
        <v>120</v>
      </c>
      <c r="J153" s="123" t="s">
        <v>564</v>
      </c>
      <c r="K153" s="124">
        <f t="shared" si="66"/>
        <v>22</v>
      </c>
      <c r="L153" s="125">
        <f t="shared" si="67"/>
        <v>0.22448979591836735</v>
      </c>
      <c r="M153" s="126" t="s">
        <v>538</v>
      </c>
      <c r="N153" s="127">
        <v>42753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23</v>
      </c>
      <c r="B154" s="102">
        <v>42040</v>
      </c>
      <c r="C154" s="102"/>
      <c r="D154" s="103" t="s">
        <v>599</v>
      </c>
      <c r="E154" s="104" t="s">
        <v>562</v>
      </c>
      <c r="F154" s="105">
        <v>196</v>
      </c>
      <c r="G154" s="104"/>
      <c r="H154" s="104">
        <v>262</v>
      </c>
      <c r="I154" s="122">
        <v>255</v>
      </c>
      <c r="J154" s="123" t="s">
        <v>564</v>
      </c>
      <c r="K154" s="124">
        <f t="shared" si="66"/>
        <v>66</v>
      </c>
      <c r="L154" s="125">
        <f t="shared" si="67"/>
        <v>0.33673469387755101</v>
      </c>
      <c r="M154" s="126" t="s">
        <v>538</v>
      </c>
      <c r="N154" s="127">
        <v>42599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7">
        <v>24</v>
      </c>
      <c r="B155" s="106">
        <v>42067</v>
      </c>
      <c r="C155" s="106"/>
      <c r="D155" s="107" t="s">
        <v>370</v>
      </c>
      <c r="E155" s="108" t="s">
        <v>562</v>
      </c>
      <c r="F155" s="109">
        <v>235</v>
      </c>
      <c r="G155" s="109"/>
      <c r="H155" s="110">
        <v>77</v>
      </c>
      <c r="I155" s="128" t="s">
        <v>600</v>
      </c>
      <c r="J155" s="129" t="s">
        <v>601</v>
      </c>
      <c r="K155" s="130">
        <f t="shared" si="66"/>
        <v>-158</v>
      </c>
      <c r="L155" s="131">
        <f t="shared" si="67"/>
        <v>-0.67234042553191486</v>
      </c>
      <c r="M155" s="132" t="s">
        <v>602</v>
      </c>
      <c r="N155" s="133">
        <v>43522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25</v>
      </c>
      <c r="B156" s="102">
        <v>42067</v>
      </c>
      <c r="C156" s="102"/>
      <c r="D156" s="103" t="s">
        <v>439</v>
      </c>
      <c r="E156" s="104" t="s">
        <v>562</v>
      </c>
      <c r="F156" s="105">
        <v>185</v>
      </c>
      <c r="G156" s="104"/>
      <c r="H156" s="104">
        <v>224</v>
      </c>
      <c r="I156" s="122" t="s">
        <v>603</v>
      </c>
      <c r="J156" s="123" t="s">
        <v>564</v>
      </c>
      <c r="K156" s="124">
        <f t="shared" si="66"/>
        <v>39</v>
      </c>
      <c r="L156" s="125">
        <f t="shared" si="67"/>
        <v>0.21081081081081082</v>
      </c>
      <c r="M156" s="126" t="s">
        <v>538</v>
      </c>
      <c r="N156" s="127">
        <v>42647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323">
        <v>26</v>
      </c>
      <c r="B157" s="111">
        <v>42090</v>
      </c>
      <c r="C157" s="111"/>
      <c r="D157" s="112" t="s">
        <v>604</v>
      </c>
      <c r="E157" s="113" t="s">
        <v>562</v>
      </c>
      <c r="F157" s="114">
        <v>49.5</v>
      </c>
      <c r="G157" s="115"/>
      <c r="H157" s="115">
        <v>15.85</v>
      </c>
      <c r="I157" s="115">
        <v>67</v>
      </c>
      <c r="J157" s="134" t="s">
        <v>605</v>
      </c>
      <c r="K157" s="115">
        <f t="shared" si="66"/>
        <v>-33.65</v>
      </c>
      <c r="L157" s="135">
        <f t="shared" si="67"/>
        <v>-0.67979797979797973</v>
      </c>
      <c r="M157" s="132" t="s">
        <v>602</v>
      </c>
      <c r="N157" s="136">
        <v>43627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27</v>
      </c>
      <c r="B158" s="102">
        <v>42093</v>
      </c>
      <c r="C158" s="102"/>
      <c r="D158" s="103" t="s">
        <v>606</v>
      </c>
      <c r="E158" s="104" t="s">
        <v>562</v>
      </c>
      <c r="F158" s="105">
        <v>183.5</v>
      </c>
      <c r="G158" s="104"/>
      <c r="H158" s="104">
        <v>219</v>
      </c>
      <c r="I158" s="122">
        <v>218</v>
      </c>
      <c r="J158" s="123" t="s">
        <v>607</v>
      </c>
      <c r="K158" s="124">
        <f t="shared" si="66"/>
        <v>35.5</v>
      </c>
      <c r="L158" s="125">
        <f t="shared" si="67"/>
        <v>0.19346049046321526</v>
      </c>
      <c r="M158" s="126" t="s">
        <v>538</v>
      </c>
      <c r="N158" s="127">
        <v>42103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28</v>
      </c>
      <c r="B159" s="102">
        <v>42114</v>
      </c>
      <c r="C159" s="102"/>
      <c r="D159" s="103" t="s">
        <v>608</v>
      </c>
      <c r="E159" s="104" t="s">
        <v>562</v>
      </c>
      <c r="F159" s="105">
        <f>(227+237)/2</f>
        <v>232</v>
      </c>
      <c r="G159" s="104"/>
      <c r="H159" s="104">
        <v>298</v>
      </c>
      <c r="I159" s="122">
        <v>298</v>
      </c>
      <c r="J159" s="123" t="s">
        <v>564</v>
      </c>
      <c r="K159" s="124">
        <f t="shared" si="66"/>
        <v>66</v>
      </c>
      <c r="L159" s="125">
        <f t="shared" si="67"/>
        <v>0.28448275862068967</v>
      </c>
      <c r="M159" s="126" t="s">
        <v>538</v>
      </c>
      <c r="N159" s="127">
        <v>42823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29</v>
      </c>
      <c r="B160" s="102">
        <v>42128</v>
      </c>
      <c r="C160" s="102"/>
      <c r="D160" s="103" t="s">
        <v>609</v>
      </c>
      <c r="E160" s="104" t="s">
        <v>539</v>
      </c>
      <c r="F160" s="105">
        <v>385</v>
      </c>
      <c r="G160" s="104"/>
      <c r="H160" s="104">
        <f>212.5+331</f>
        <v>543.5</v>
      </c>
      <c r="I160" s="122">
        <v>510</v>
      </c>
      <c r="J160" s="123" t="s">
        <v>610</v>
      </c>
      <c r="K160" s="124">
        <f t="shared" si="66"/>
        <v>158.5</v>
      </c>
      <c r="L160" s="125">
        <f t="shared" si="67"/>
        <v>0.41168831168831171</v>
      </c>
      <c r="M160" s="126" t="s">
        <v>538</v>
      </c>
      <c r="N160" s="127">
        <v>42235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30</v>
      </c>
      <c r="B161" s="102">
        <v>42128</v>
      </c>
      <c r="C161" s="102"/>
      <c r="D161" s="103" t="s">
        <v>611</v>
      </c>
      <c r="E161" s="104" t="s">
        <v>539</v>
      </c>
      <c r="F161" s="105">
        <v>115.5</v>
      </c>
      <c r="G161" s="104"/>
      <c r="H161" s="104">
        <v>146</v>
      </c>
      <c r="I161" s="122">
        <v>142</v>
      </c>
      <c r="J161" s="123" t="s">
        <v>612</v>
      </c>
      <c r="K161" s="124">
        <f t="shared" si="66"/>
        <v>30.5</v>
      </c>
      <c r="L161" s="125">
        <f t="shared" si="67"/>
        <v>0.26406926406926406</v>
      </c>
      <c r="M161" s="126" t="s">
        <v>538</v>
      </c>
      <c r="N161" s="127">
        <v>42202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31</v>
      </c>
      <c r="B162" s="102">
        <v>42151</v>
      </c>
      <c r="C162" s="102"/>
      <c r="D162" s="103" t="s">
        <v>613</v>
      </c>
      <c r="E162" s="104" t="s">
        <v>539</v>
      </c>
      <c r="F162" s="105">
        <v>237.5</v>
      </c>
      <c r="G162" s="104"/>
      <c r="H162" s="104">
        <v>279.5</v>
      </c>
      <c r="I162" s="122">
        <v>278</v>
      </c>
      <c r="J162" s="123" t="s">
        <v>564</v>
      </c>
      <c r="K162" s="124">
        <f t="shared" si="66"/>
        <v>42</v>
      </c>
      <c r="L162" s="125">
        <f t="shared" si="67"/>
        <v>0.17684210526315788</v>
      </c>
      <c r="M162" s="126" t="s">
        <v>538</v>
      </c>
      <c r="N162" s="127">
        <v>42222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32</v>
      </c>
      <c r="B163" s="102">
        <v>42174</v>
      </c>
      <c r="C163" s="102"/>
      <c r="D163" s="103" t="s">
        <v>583</v>
      </c>
      <c r="E163" s="104" t="s">
        <v>562</v>
      </c>
      <c r="F163" s="105">
        <v>340</v>
      </c>
      <c r="G163" s="104"/>
      <c r="H163" s="104">
        <v>448</v>
      </c>
      <c r="I163" s="122">
        <v>448</v>
      </c>
      <c r="J163" s="123" t="s">
        <v>564</v>
      </c>
      <c r="K163" s="124">
        <f t="shared" si="66"/>
        <v>108</v>
      </c>
      <c r="L163" s="125">
        <f t="shared" si="67"/>
        <v>0.31764705882352939</v>
      </c>
      <c r="M163" s="126" t="s">
        <v>538</v>
      </c>
      <c r="N163" s="127">
        <v>43018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33</v>
      </c>
      <c r="B164" s="102">
        <v>42191</v>
      </c>
      <c r="C164" s="102"/>
      <c r="D164" s="103" t="s">
        <v>614</v>
      </c>
      <c r="E164" s="104" t="s">
        <v>562</v>
      </c>
      <c r="F164" s="105">
        <v>390</v>
      </c>
      <c r="G164" s="104"/>
      <c r="H164" s="104">
        <v>460</v>
      </c>
      <c r="I164" s="122">
        <v>460</v>
      </c>
      <c r="J164" s="123" t="s">
        <v>564</v>
      </c>
      <c r="K164" s="124">
        <f t="shared" ref="K164:K184" si="68">H164-F164</f>
        <v>70</v>
      </c>
      <c r="L164" s="125">
        <f t="shared" ref="L164:L184" si="69">K164/F164</f>
        <v>0.17948717948717949</v>
      </c>
      <c r="M164" s="126" t="s">
        <v>538</v>
      </c>
      <c r="N164" s="127">
        <v>42478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7">
        <v>34</v>
      </c>
      <c r="B165" s="106">
        <v>42195</v>
      </c>
      <c r="C165" s="106"/>
      <c r="D165" s="107" t="s">
        <v>615</v>
      </c>
      <c r="E165" s="108" t="s">
        <v>562</v>
      </c>
      <c r="F165" s="109">
        <v>122.5</v>
      </c>
      <c r="G165" s="109"/>
      <c r="H165" s="110">
        <v>61</v>
      </c>
      <c r="I165" s="128">
        <v>172</v>
      </c>
      <c r="J165" s="129" t="s">
        <v>616</v>
      </c>
      <c r="K165" s="130">
        <f t="shared" si="68"/>
        <v>-61.5</v>
      </c>
      <c r="L165" s="131">
        <f t="shared" si="69"/>
        <v>-0.50204081632653064</v>
      </c>
      <c r="M165" s="132" t="s">
        <v>602</v>
      </c>
      <c r="N165" s="133">
        <v>43333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35</v>
      </c>
      <c r="B166" s="102">
        <v>42219</v>
      </c>
      <c r="C166" s="102"/>
      <c r="D166" s="103" t="s">
        <v>617</v>
      </c>
      <c r="E166" s="104" t="s">
        <v>562</v>
      </c>
      <c r="F166" s="105">
        <v>297.5</v>
      </c>
      <c r="G166" s="104"/>
      <c r="H166" s="104">
        <v>350</v>
      </c>
      <c r="I166" s="122">
        <v>360</v>
      </c>
      <c r="J166" s="123" t="s">
        <v>618</v>
      </c>
      <c r="K166" s="124">
        <f t="shared" si="68"/>
        <v>52.5</v>
      </c>
      <c r="L166" s="125">
        <f t="shared" si="69"/>
        <v>0.17647058823529413</v>
      </c>
      <c r="M166" s="126" t="s">
        <v>538</v>
      </c>
      <c r="N166" s="127">
        <v>42232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36</v>
      </c>
      <c r="B167" s="102">
        <v>42219</v>
      </c>
      <c r="C167" s="102"/>
      <c r="D167" s="103" t="s">
        <v>619</v>
      </c>
      <c r="E167" s="104" t="s">
        <v>562</v>
      </c>
      <c r="F167" s="105">
        <v>115.5</v>
      </c>
      <c r="G167" s="104"/>
      <c r="H167" s="104">
        <v>149</v>
      </c>
      <c r="I167" s="122">
        <v>140</v>
      </c>
      <c r="J167" s="137" t="s">
        <v>620</v>
      </c>
      <c r="K167" s="124">
        <f t="shared" si="68"/>
        <v>33.5</v>
      </c>
      <c r="L167" s="125">
        <f t="shared" si="69"/>
        <v>0.29004329004329005</v>
      </c>
      <c r="M167" s="126" t="s">
        <v>538</v>
      </c>
      <c r="N167" s="127">
        <v>42740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37</v>
      </c>
      <c r="B168" s="102">
        <v>42251</v>
      </c>
      <c r="C168" s="102"/>
      <c r="D168" s="103" t="s">
        <v>613</v>
      </c>
      <c r="E168" s="104" t="s">
        <v>562</v>
      </c>
      <c r="F168" s="105">
        <v>226</v>
      </c>
      <c r="G168" s="104"/>
      <c r="H168" s="104">
        <v>292</v>
      </c>
      <c r="I168" s="122">
        <v>292</v>
      </c>
      <c r="J168" s="123" t="s">
        <v>621</v>
      </c>
      <c r="K168" s="124">
        <f t="shared" si="68"/>
        <v>66</v>
      </c>
      <c r="L168" s="125">
        <f t="shared" si="69"/>
        <v>0.29203539823008851</v>
      </c>
      <c r="M168" s="126" t="s">
        <v>538</v>
      </c>
      <c r="N168" s="127">
        <v>42286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38</v>
      </c>
      <c r="B169" s="102">
        <v>42254</v>
      </c>
      <c r="C169" s="102"/>
      <c r="D169" s="103" t="s">
        <v>608</v>
      </c>
      <c r="E169" s="104" t="s">
        <v>562</v>
      </c>
      <c r="F169" s="105">
        <v>232.5</v>
      </c>
      <c r="G169" s="104"/>
      <c r="H169" s="104">
        <v>312.5</v>
      </c>
      <c r="I169" s="122">
        <v>310</v>
      </c>
      <c r="J169" s="123" t="s">
        <v>564</v>
      </c>
      <c r="K169" s="124">
        <f t="shared" si="68"/>
        <v>80</v>
      </c>
      <c r="L169" s="125">
        <f t="shared" si="69"/>
        <v>0.34408602150537637</v>
      </c>
      <c r="M169" s="126" t="s">
        <v>538</v>
      </c>
      <c r="N169" s="127">
        <v>42823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39</v>
      </c>
      <c r="B170" s="102">
        <v>42268</v>
      </c>
      <c r="C170" s="102"/>
      <c r="D170" s="103" t="s">
        <v>622</v>
      </c>
      <c r="E170" s="104" t="s">
        <v>562</v>
      </c>
      <c r="F170" s="105">
        <v>196.5</v>
      </c>
      <c r="G170" s="104"/>
      <c r="H170" s="104">
        <v>238</v>
      </c>
      <c r="I170" s="122">
        <v>238</v>
      </c>
      <c r="J170" s="123" t="s">
        <v>621</v>
      </c>
      <c r="K170" s="124">
        <f t="shared" si="68"/>
        <v>41.5</v>
      </c>
      <c r="L170" s="125">
        <f t="shared" si="69"/>
        <v>0.21119592875318066</v>
      </c>
      <c r="M170" s="126" t="s">
        <v>538</v>
      </c>
      <c r="N170" s="127">
        <v>42291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40</v>
      </c>
      <c r="B171" s="102">
        <v>42271</v>
      </c>
      <c r="C171" s="102"/>
      <c r="D171" s="103" t="s">
        <v>561</v>
      </c>
      <c r="E171" s="104" t="s">
        <v>562</v>
      </c>
      <c r="F171" s="105">
        <v>65</v>
      </c>
      <c r="G171" s="104"/>
      <c r="H171" s="104">
        <v>82</v>
      </c>
      <c r="I171" s="122">
        <v>82</v>
      </c>
      <c r="J171" s="123" t="s">
        <v>621</v>
      </c>
      <c r="K171" s="124">
        <f t="shared" si="68"/>
        <v>17</v>
      </c>
      <c r="L171" s="125">
        <f t="shared" si="69"/>
        <v>0.26153846153846155</v>
      </c>
      <c r="M171" s="126" t="s">
        <v>538</v>
      </c>
      <c r="N171" s="127">
        <v>42578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41</v>
      </c>
      <c r="B172" s="102">
        <v>42291</v>
      </c>
      <c r="C172" s="102"/>
      <c r="D172" s="103" t="s">
        <v>623</v>
      </c>
      <c r="E172" s="104" t="s">
        <v>562</v>
      </c>
      <c r="F172" s="105">
        <v>144</v>
      </c>
      <c r="G172" s="104"/>
      <c r="H172" s="104">
        <v>182.5</v>
      </c>
      <c r="I172" s="122">
        <v>181</v>
      </c>
      <c r="J172" s="123" t="s">
        <v>621</v>
      </c>
      <c r="K172" s="124">
        <f t="shared" si="68"/>
        <v>38.5</v>
      </c>
      <c r="L172" s="125">
        <f t="shared" si="69"/>
        <v>0.2673611111111111</v>
      </c>
      <c r="M172" s="126" t="s">
        <v>538</v>
      </c>
      <c r="N172" s="127">
        <v>42817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42</v>
      </c>
      <c r="B173" s="102">
        <v>42291</v>
      </c>
      <c r="C173" s="102"/>
      <c r="D173" s="103" t="s">
        <v>624</v>
      </c>
      <c r="E173" s="104" t="s">
        <v>562</v>
      </c>
      <c r="F173" s="105">
        <v>264</v>
      </c>
      <c r="G173" s="104"/>
      <c r="H173" s="104">
        <v>311</v>
      </c>
      <c r="I173" s="122">
        <v>311</v>
      </c>
      <c r="J173" s="123" t="s">
        <v>621</v>
      </c>
      <c r="K173" s="124">
        <f t="shared" si="68"/>
        <v>47</v>
      </c>
      <c r="L173" s="125">
        <f t="shared" si="69"/>
        <v>0.17803030303030304</v>
      </c>
      <c r="M173" s="126" t="s">
        <v>538</v>
      </c>
      <c r="N173" s="127">
        <v>42604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43</v>
      </c>
      <c r="B174" s="102">
        <v>42318</v>
      </c>
      <c r="C174" s="102"/>
      <c r="D174" s="103" t="s">
        <v>625</v>
      </c>
      <c r="E174" s="104" t="s">
        <v>539</v>
      </c>
      <c r="F174" s="105">
        <v>549.5</v>
      </c>
      <c r="G174" s="104"/>
      <c r="H174" s="104">
        <v>630</v>
      </c>
      <c r="I174" s="122">
        <v>630</v>
      </c>
      <c r="J174" s="123" t="s">
        <v>621</v>
      </c>
      <c r="K174" s="124">
        <f t="shared" si="68"/>
        <v>80.5</v>
      </c>
      <c r="L174" s="125">
        <f t="shared" si="69"/>
        <v>0.1464968152866242</v>
      </c>
      <c r="M174" s="126" t="s">
        <v>538</v>
      </c>
      <c r="N174" s="127">
        <v>42419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44</v>
      </c>
      <c r="B175" s="102">
        <v>42342</v>
      </c>
      <c r="C175" s="102"/>
      <c r="D175" s="103" t="s">
        <v>626</v>
      </c>
      <c r="E175" s="104" t="s">
        <v>562</v>
      </c>
      <c r="F175" s="105">
        <v>1027.5</v>
      </c>
      <c r="G175" s="104"/>
      <c r="H175" s="104">
        <v>1315</v>
      </c>
      <c r="I175" s="122">
        <v>1250</v>
      </c>
      <c r="J175" s="123" t="s">
        <v>621</v>
      </c>
      <c r="K175" s="124">
        <f t="shared" si="68"/>
        <v>287.5</v>
      </c>
      <c r="L175" s="125">
        <f t="shared" si="69"/>
        <v>0.27980535279805352</v>
      </c>
      <c r="M175" s="126" t="s">
        <v>538</v>
      </c>
      <c r="N175" s="127">
        <v>43244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45</v>
      </c>
      <c r="B176" s="102">
        <v>42367</v>
      </c>
      <c r="C176" s="102"/>
      <c r="D176" s="103" t="s">
        <v>627</v>
      </c>
      <c r="E176" s="104" t="s">
        <v>562</v>
      </c>
      <c r="F176" s="105">
        <v>465</v>
      </c>
      <c r="G176" s="104"/>
      <c r="H176" s="104">
        <v>540</v>
      </c>
      <c r="I176" s="122">
        <v>540</v>
      </c>
      <c r="J176" s="123" t="s">
        <v>621</v>
      </c>
      <c r="K176" s="124">
        <f t="shared" si="68"/>
        <v>75</v>
      </c>
      <c r="L176" s="125">
        <f t="shared" si="69"/>
        <v>0.16129032258064516</v>
      </c>
      <c r="M176" s="126" t="s">
        <v>538</v>
      </c>
      <c r="N176" s="127">
        <v>42530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46</v>
      </c>
      <c r="B177" s="102">
        <v>42380</v>
      </c>
      <c r="C177" s="102"/>
      <c r="D177" s="103" t="s">
        <v>371</v>
      </c>
      <c r="E177" s="104" t="s">
        <v>539</v>
      </c>
      <c r="F177" s="105">
        <v>81</v>
      </c>
      <c r="G177" s="104"/>
      <c r="H177" s="104">
        <v>110</v>
      </c>
      <c r="I177" s="122">
        <v>110</v>
      </c>
      <c r="J177" s="123" t="s">
        <v>621</v>
      </c>
      <c r="K177" s="124">
        <f t="shared" si="68"/>
        <v>29</v>
      </c>
      <c r="L177" s="125">
        <f t="shared" si="69"/>
        <v>0.35802469135802467</v>
      </c>
      <c r="M177" s="126" t="s">
        <v>538</v>
      </c>
      <c r="N177" s="127">
        <v>42745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6">
        <v>47</v>
      </c>
      <c r="B178" s="102">
        <v>42382</v>
      </c>
      <c r="C178" s="102"/>
      <c r="D178" s="103" t="s">
        <v>628</v>
      </c>
      <c r="E178" s="104" t="s">
        <v>539</v>
      </c>
      <c r="F178" s="105">
        <v>417.5</v>
      </c>
      <c r="G178" s="104"/>
      <c r="H178" s="104">
        <v>547</v>
      </c>
      <c r="I178" s="122">
        <v>535</v>
      </c>
      <c r="J178" s="123" t="s">
        <v>621</v>
      </c>
      <c r="K178" s="124">
        <f t="shared" si="68"/>
        <v>129.5</v>
      </c>
      <c r="L178" s="125">
        <f t="shared" si="69"/>
        <v>0.31017964071856285</v>
      </c>
      <c r="M178" s="126" t="s">
        <v>538</v>
      </c>
      <c r="N178" s="127">
        <v>42578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48</v>
      </c>
      <c r="B179" s="102">
        <v>42408</v>
      </c>
      <c r="C179" s="102"/>
      <c r="D179" s="103" t="s">
        <v>629</v>
      </c>
      <c r="E179" s="104" t="s">
        <v>562</v>
      </c>
      <c r="F179" s="105">
        <v>650</v>
      </c>
      <c r="G179" s="104"/>
      <c r="H179" s="104">
        <v>800</v>
      </c>
      <c r="I179" s="122">
        <v>800</v>
      </c>
      <c r="J179" s="123" t="s">
        <v>621</v>
      </c>
      <c r="K179" s="124">
        <f t="shared" si="68"/>
        <v>150</v>
      </c>
      <c r="L179" s="125">
        <f t="shared" si="69"/>
        <v>0.23076923076923078</v>
      </c>
      <c r="M179" s="126" t="s">
        <v>538</v>
      </c>
      <c r="N179" s="127">
        <v>43154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49</v>
      </c>
      <c r="B180" s="102">
        <v>42433</v>
      </c>
      <c r="C180" s="102"/>
      <c r="D180" s="103" t="s">
        <v>193</v>
      </c>
      <c r="E180" s="104" t="s">
        <v>562</v>
      </c>
      <c r="F180" s="105">
        <v>437.5</v>
      </c>
      <c r="G180" s="104"/>
      <c r="H180" s="104">
        <v>504.5</v>
      </c>
      <c r="I180" s="122">
        <v>522</v>
      </c>
      <c r="J180" s="123" t="s">
        <v>630</v>
      </c>
      <c r="K180" s="124">
        <f t="shared" si="68"/>
        <v>67</v>
      </c>
      <c r="L180" s="125">
        <f t="shared" si="69"/>
        <v>0.15314285714285714</v>
      </c>
      <c r="M180" s="126" t="s">
        <v>538</v>
      </c>
      <c r="N180" s="127">
        <v>42480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50</v>
      </c>
      <c r="B181" s="102">
        <v>42438</v>
      </c>
      <c r="C181" s="102"/>
      <c r="D181" s="103" t="s">
        <v>631</v>
      </c>
      <c r="E181" s="104" t="s">
        <v>562</v>
      </c>
      <c r="F181" s="105">
        <v>189.5</v>
      </c>
      <c r="G181" s="104"/>
      <c r="H181" s="104">
        <v>218</v>
      </c>
      <c r="I181" s="122">
        <v>218</v>
      </c>
      <c r="J181" s="123" t="s">
        <v>621</v>
      </c>
      <c r="K181" s="124">
        <f t="shared" si="68"/>
        <v>28.5</v>
      </c>
      <c r="L181" s="125">
        <f t="shared" si="69"/>
        <v>0.15039577836411611</v>
      </c>
      <c r="M181" s="126" t="s">
        <v>538</v>
      </c>
      <c r="N181" s="127">
        <v>43034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323">
        <v>51</v>
      </c>
      <c r="B182" s="111">
        <v>42471</v>
      </c>
      <c r="C182" s="111"/>
      <c r="D182" s="112" t="s">
        <v>632</v>
      </c>
      <c r="E182" s="113" t="s">
        <v>562</v>
      </c>
      <c r="F182" s="114">
        <v>36.5</v>
      </c>
      <c r="G182" s="115"/>
      <c r="H182" s="115">
        <v>15.85</v>
      </c>
      <c r="I182" s="115">
        <v>60</v>
      </c>
      <c r="J182" s="134" t="s">
        <v>633</v>
      </c>
      <c r="K182" s="130">
        <f t="shared" si="68"/>
        <v>-20.65</v>
      </c>
      <c r="L182" s="159">
        <f t="shared" si="69"/>
        <v>-0.5657534246575342</v>
      </c>
      <c r="M182" s="132" t="s">
        <v>602</v>
      </c>
      <c r="N182" s="160">
        <v>43627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52</v>
      </c>
      <c r="B183" s="102">
        <v>42472</v>
      </c>
      <c r="C183" s="102"/>
      <c r="D183" s="103" t="s">
        <v>634</v>
      </c>
      <c r="E183" s="104" t="s">
        <v>562</v>
      </c>
      <c r="F183" s="105">
        <v>93</v>
      </c>
      <c r="G183" s="104"/>
      <c r="H183" s="104">
        <v>149</v>
      </c>
      <c r="I183" s="122">
        <v>140</v>
      </c>
      <c r="J183" s="137" t="s">
        <v>635</v>
      </c>
      <c r="K183" s="124">
        <f t="shared" si="68"/>
        <v>56</v>
      </c>
      <c r="L183" s="125">
        <f t="shared" si="69"/>
        <v>0.60215053763440862</v>
      </c>
      <c r="M183" s="126" t="s">
        <v>538</v>
      </c>
      <c r="N183" s="127">
        <v>42740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53</v>
      </c>
      <c r="B184" s="102">
        <v>42472</v>
      </c>
      <c r="C184" s="102"/>
      <c r="D184" s="103" t="s">
        <v>636</v>
      </c>
      <c r="E184" s="104" t="s">
        <v>562</v>
      </c>
      <c r="F184" s="105">
        <v>130</v>
      </c>
      <c r="G184" s="104"/>
      <c r="H184" s="104">
        <v>150</v>
      </c>
      <c r="I184" s="122" t="s">
        <v>637</v>
      </c>
      <c r="J184" s="123" t="s">
        <v>621</v>
      </c>
      <c r="K184" s="124">
        <f t="shared" si="68"/>
        <v>20</v>
      </c>
      <c r="L184" s="125">
        <f t="shared" si="69"/>
        <v>0.15384615384615385</v>
      </c>
      <c r="M184" s="126" t="s">
        <v>538</v>
      </c>
      <c r="N184" s="127">
        <v>42564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54</v>
      </c>
      <c r="B185" s="102">
        <v>42473</v>
      </c>
      <c r="C185" s="102"/>
      <c r="D185" s="103" t="s">
        <v>341</v>
      </c>
      <c r="E185" s="104" t="s">
        <v>562</v>
      </c>
      <c r="F185" s="105">
        <v>196</v>
      </c>
      <c r="G185" s="104"/>
      <c r="H185" s="104">
        <v>299</v>
      </c>
      <c r="I185" s="122">
        <v>299</v>
      </c>
      <c r="J185" s="123" t="s">
        <v>621</v>
      </c>
      <c r="K185" s="124">
        <v>103</v>
      </c>
      <c r="L185" s="125">
        <v>0.52551020408163296</v>
      </c>
      <c r="M185" s="126" t="s">
        <v>538</v>
      </c>
      <c r="N185" s="127">
        <v>42620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55</v>
      </c>
      <c r="B186" s="102">
        <v>42473</v>
      </c>
      <c r="C186" s="102"/>
      <c r="D186" s="103" t="s">
        <v>695</v>
      </c>
      <c r="E186" s="104" t="s">
        <v>562</v>
      </c>
      <c r="F186" s="105">
        <v>88</v>
      </c>
      <c r="G186" s="104"/>
      <c r="H186" s="104">
        <v>103</v>
      </c>
      <c r="I186" s="122">
        <v>103</v>
      </c>
      <c r="J186" s="123" t="s">
        <v>621</v>
      </c>
      <c r="K186" s="124">
        <v>15</v>
      </c>
      <c r="L186" s="125">
        <v>0.170454545454545</v>
      </c>
      <c r="M186" s="126" t="s">
        <v>538</v>
      </c>
      <c r="N186" s="127">
        <v>42530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56</v>
      </c>
      <c r="B187" s="102">
        <v>42492</v>
      </c>
      <c r="C187" s="102"/>
      <c r="D187" s="103" t="s">
        <v>638</v>
      </c>
      <c r="E187" s="104" t="s">
        <v>562</v>
      </c>
      <c r="F187" s="105">
        <v>127.5</v>
      </c>
      <c r="G187" s="104"/>
      <c r="H187" s="104">
        <v>148</v>
      </c>
      <c r="I187" s="122" t="s">
        <v>639</v>
      </c>
      <c r="J187" s="123" t="s">
        <v>621</v>
      </c>
      <c r="K187" s="124">
        <f>H187-F187</f>
        <v>20.5</v>
      </c>
      <c r="L187" s="125">
        <f>K187/F187</f>
        <v>0.16078431372549021</v>
      </c>
      <c r="M187" s="126" t="s">
        <v>538</v>
      </c>
      <c r="N187" s="127">
        <v>42564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57</v>
      </c>
      <c r="B188" s="102">
        <v>42493</v>
      </c>
      <c r="C188" s="102"/>
      <c r="D188" s="103" t="s">
        <v>640</v>
      </c>
      <c r="E188" s="104" t="s">
        <v>562</v>
      </c>
      <c r="F188" s="105">
        <v>675</v>
      </c>
      <c r="G188" s="104"/>
      <c r="H188" s="104">
        <v>815</v>
      </c>
      <c r="I188" s="122" t="s">
        <v>641</v>
      </c>
      <c r="J188" s="123" t="s">
        <v>621</v>
      </c>
      <c r="K188" s="124">
        <f>H188-F188</f>
        <v>140</v>
      </c>
      <c r="L188" s="125">
        <f>K188/F188</f>
        <v>0.2074074074074074</v>
      </c>
      <c r="M188" s="126" t="s">
        <v>538</v>
      </c>
      <c r="N188" s="127">
        <v>43154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7">
        <v>58</v>
      </c>
      <c r="B189" s="106">
        <v>42522</v>
      </c>
      <c r="C189" s="106"/>
      <c r="D189" s="107" t="s">
        <v>696</v>
      </c>
      <c r="E189" s="108" t="s">
        <v>562</v>
      </c>
      <c r="F189" s="109">
        <v>500</v>
      </c>
      <c r="G189" s="109"/>
      <c r="H189" s="110">
        <v>232.5</v>
      </c>
      <c r="I189" s="128" t="s">
        <v>697</v>
      </c>
      <c r="J189" s="129" t="s">
        <v>698</v>
      </c>
      <c r="K189" s="130">
        <f>H189-F189</f>
        <v>-267.5</v>
      </c>
      <c r="L189" s="131">
        <f>K189/F189</f>
        <v>-0.53500000000000003</v>
      </c>
      <c r="M189" s="132" t="s">
        <v>602</v>
      </c>
      <c r="N189" s="133">
        <v>43735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59</v>
      </c>
      <c r="B190" s="102">
        <v>42527</v>
      </c>
      <c r="C190" s="102"/>
      <c r="D190" s="103" t="s">
        <v>642</v>
      </c>
      <c r="E190" s="104" t="s">
        <v>562</v>
      </c>
      <c r="F190" s="105">
        <v>110</v>
      </c>
      <c r="G190" s="104"/>
      <c r="H190" s="104">
        <v>126.5</v>
      </c>
      <c r="I190" s="122">
        <v>125</v>
      </c>
      <c r="J190" s="123" t="s">
        <v>571</v>
      </c>
      <c r="K190" s="124">
        <f>H190-F190</f>
        <v>16.5</v>
      </c>
      <c r="L190" s="125">
        <f>K190/F190</f>
        <v>0.15</v>
      </c>
      <c r="M190" s="126" t="s">
        <v>538</v>
      </c>
      <c r="N190" s="127">
        <v>42552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60</v>
      </c>
      <c r="B191" s="102">
        <v>42538</v>
      </c>
      <c r="C191" s="102"/>
      <c r="D191" s="103" t="s">
        <v>643</v>
      </c>
      <c r="E191" s="104" t="s">
        <v>562</v>
      </c>
      <c r="F191" s="105">
        <v>44</v>
      </c>
      <c r="G191" s="104"/>
      <c r="H191" s="104">
        <v>69.5</v>
      </c>
      <c r="I191" s="122">
        <v>69.5</v>
      </c>
      <c r="J191" s="123" t="s">
        <v>644</v>
      </c>
      <c r="K191" s="124">
        <f>H191-F191</f>
        <v>25.5</v>
      </c>
      <c r="L191" s="125">
        <f>K191/F191</f>
        <v>0.57954545454545459</v>
      </c>
      <c r="M191" s="126" t="s">
        <v>538</v>
      </c>
      <c r="N191" s="127">
        <v>42977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61</v>
      </c>
      <c r="B192" s="102">
        <v>42549</v>
      </c>
      <c r="C192" s="102"/>
      <c r="D192" s="144" t="s">
        <v>699</v>
      </c>
      <c r="E192" s="104" t="s">
        <v>562</v>
      </c>
      <c r="F192" s="105">
        <v>262.5</v>
      </c>
      <c r="G192" s="104"/>
      <c r="H192" s="104">
        <v>340</v>
      </c>
      <c r="I192" s="122">
        <v>333</v>
      </c>
      <c r="J192" s="123" t="s">
        <v>700</v>
      </c>
      <c r="K192" s="124">
        <v>77.5</v>
      </c>
      <c r="L192" s="125">
        <v>0.29523809523809502</v>
      </c>
      <c r="M192" s="126" t="s">
        <v>538</v>
      </c>
      <c r="N192" s="127">
        <v>43017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62</v>
      </c>
      <c r="B193" s="102">
        <v>42549</v>
      </c>
      <c r="C193" s="102"/>
      <c r="D193" s="144" t="s">
        <v>701</v>
      </c>
      <c r="E193" s="104" t="s">
        <v>562</v>
      </c>
      <c r="F193" s="105">
        <v>840</v>
      </c>
      <c r="G193" s="104"/>
      <c r="H193" s="104">
        <v>1230</v>
      </c>
      <c r="I193" s="122">
        <v>1230</v>
      </c>
      <c r="J193" s="123" t="s">
        <v>621</v>
      </c>
      <c r="K193" s="124">
        <v>390</v>
      </c>
      <c r="L193" s="125">
        <v>0.46428571428571402</v>
      </c>
      <c r="M193" s="126" t="s">
        <v>538</v>
      </c>
      <c r="N193" s="127">
        <v>42649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324">
        <v>63</v>
      </c>
      <c r="B194" s="139">
        <v>42556</v>
      </c>
      <c r="C194" s="139"/>
      <c r="D194" s="140" t="s">
        <v>645</v>
      </c>
      <c r="E194" s="141" t="s">
        <v>562</v>
      </c>
      <c r="F194" s="142">
        <v>395</v>
      </c>
      <c r="G194" s="143"/>
      <c r="H194" s="143">
        <f>(468.5+342.5)/2</f>
        <v>405.5</v>
      </c>
      <c r="I194" s="143">
        <v>510</v>
      </c>
      <c r="J194" s="161" t="s">
        <v>646</v>
      </c>
      <c r="K194" s="162">
        <f t="shared" ref="K194:K200" si="70">H194-F194</f>
        <v>10.5</v>
      </c>
      <c r="L194" s="163">
        <f t="shared" ref="L194:L200" si="71">K194/F194</f>
        <v>2.6582278481012658E-2</v>
      </c>
      <c r="M194" s="164" t="s">
        <v>647</v>
      </c>
      <c r="N194" s="165">
        <v>43606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7">
        <v>64</v>
      </c>
      <c r="B195" s="106">
        <v>42584</v>
      </c>
      <c r="C195" s="106"/>
      <c r="D195" s="107" t="s">
        <v>648</v>
      </c>
      <c r="E195" s="108" t="s">
        <v>539</v>
      </c>
      <c r="F195" s="109">
        <f>169.5-12.8</f>
        <v>156.69999999999999</v>
      </c>
      <c r="G195" s="109"/>
      <c r="H195" s="110">
        <v>77</v>
      </c>
      <c r="I195" s="128" t="s">
        <v>649</v>
      </c>
      <c r="J195" s="340" t="s">
        <v>773</v>
      </c>
      <c r="K195" s="130">
        <f t="shared" si="70"/>
        <v>-79.699999999999989</v>
      </c>
      <c r="L195" s="131">
        <f t="shared" si="71"/>
        <v>-0.50861518825781749</v>
      </c>
      <c r="M195" s="132" t="s">
        <v>602</v>
      </c>
      <c r="N195" s="133">
        <v>43522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7">
        <v>65</v>
      </c>
      <c r="B196" s="106">
        <v>42586</v>
      </c>
      <c r="C196" s="106"/>
      <c r="D196" s="107" t="s">
        <v>650</v>
      </c>
      <c r="E196" s="108" t="s">
        <v>562</v>
      </c>
      <c r="F196" s="109">
        <v>400</v>
      </c>
      <c r="G196" s="109"/>
      <c r="H196" s="110">
        <v>305</v>
      </c>
      <c r="I196" s="128">
        <v>475</v>
      </c>
      <c r="J196" s="129" t="s">
        <v>651</v>
      </c>
      <c r="K196" s="130">
        <f t="shared" si="70"/>
        <v>-95</v>
      </c>
      <c r="L196" s="131">
        <f t="shared" si="71"/>
        <v>-0.23749999999999999</v>
      </c>
      <c r="M196" s="132" t="s">
        <v>602</v>
      </c>
      <c r="N196" s="133">
        <v>43606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66</v>
      </c>
      <c r="B197" s="102">
        <v>42593</v>
      </c>
      <c r="C197" s="102"/>
      <c r="D197" s="103" t="s">
        <v>652</v>
      </c>
      <c r="E197" s="104" t="s">
        <v>562</v>
      </c>
      <c r="F197" s="105">
        <v>86.5</v>
      </c>
      <c r="G197" s="104"/>
      <c r="H197" s="104">
        <v>130</v>
      </c>
      <c r="I197" s="122">
        <v>130</v>
      </c>
      <c r="J197" s="137" t="s">
        <v>653</v>
      </c>
      <c r="K197" s="124">
        <f t="shared" si="70"/>
        <v>43.5</v>
      </c>
      <c r="L197" s="125">
        <f t="shared" si="71"/>
        <v>0.50289017341040465</v>
      </c>
      <c r="M197" s="126" t="s">
        <v>538</v>
      </c>
      <c r="N197" s="127">
        <v>43091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7">
        <v>67</v>
      </c>
      <c r="B198" s="106">
        <v>42600</v>
      </c>
      <c r="C198" s="106"/>
      <c r="D198" s="107" t="s">
        <v>363</v>
      </c>
      <c r="E198" s="108" t="s">
        <v>562</v>
      </c>
      <c r="F198" s="109">
        <v>133.5</v>
      </c>
      <c r="G198" s="109"/>
      <c r="H198" s="110">
        <v>126.5</v>
      </c>
      <c r="I198" s="128">
        <v>178</v>
      </c>
      <c r="J198" s="129" t="s">
        <v>654</v>
      </c>
      <c r="K198" s="130">
        <f t="shared" si="70"/>
        <v>-7</v>
      </c>
      <c r="L198" s="131">
        <f t="shared" si="71"/>
        <v>-5.2434456928838954E-2</v>
      </c>
      <c r="M198" s="132" t="s">
        <v>602</v>
      </c>
      <c r="N198" s="133">
        <v>42615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68</v>
      </c>
      <c r="B199" s="102">
        <v>42613</v>
      </c>
      <c r="C199" s="102"/>
      <c r="D199" s="103" t="s">
        <v>655</v>
      </c>
      <c r="E199" s="104" t="s">
        <v>562</v>
      </c>
      <c r="F199" s="105">
        <v>560</v>
      </c>
      <c r="G199" s="104"/>
      <c r="H199" s="104">
        <v>725</v>
      </c>
      <c r="I199" s="122">
        <v>725</v>
      </c>
      <c r="J199" s="123" t="s">
        <v>564</v>
      </c>
      <c r="K199" s="124">
        <f t="shared" si="70"/>
        <v>165</v>
      </c>
      <c r="L199" s="125">
        <f t="shared" si="71"/>
        <v>0.29464285714285715</v>
      </c>
      <c r="M199" s="126" t="s">
        <v>538</v>
      </c>
      <c r="N199" s="127">
        <v>42456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69</v>
      </c>
      <c r="B200" s="102">
        <v>42614</v>
      </c>
      <c r="C200" s="102"/>
      <c r="D200" s="103" t="s">
        <v>656</v>
      </c>
      <c r="E200" s="104" t="s">
        <v>562</v>
      </c>
      <c r="F200" s="105">
        <v>160.5</v>
      </c>
      <c r="G200" s="104"/>
      <c r="H200" s="104">
        <v>210</v>
      </c>
      <c r="I200" s="122">
        <v>210</v>
      </c>
      <c r="J200" s="123" t="s">
        <v>564</v>
      </c>
      <c r="K200" s="124">
        <f t="shared" si="70"/>
        <v>49.5</v>
      </c>
      <c r="L200" s="125">
        <f t="shared" si="71"/>
        <v>0.30841121495327101</v>
      </c>
      <c r="M200" s="126" t="s">
        <v>538</v>
      </c>
      <c r="N200" s="127">
        <v>42871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70</v>
      </c>
      <c r="B201" s="102">
        <v>42646</v>
      </c>
      <c r="C201" s="102"/>
      <c r="D201" s="144" t="s">
        <v>382</v>
      </c>
      <c r="E201" s="104" t="s">
        <v>562</v>
      </c>
      <c r="F201" s="105">
        <v>430</v>
      </c>
      <c r="G201" s="104"/>
      <c r="H201" s="104">
        <v>596</v>
      </c>
      <c r="I201" s="122">
        <v>575</v>
      </c>
      <c r="J201" s="123" t="s">
        <v>702</v>
      </c>
      <c r="K201" s="124">
        <v>166</v>
      </c>
      <c r="L201" s="125">
        <v>0.38604651162790699</v>
      </c>
      <c r="M201" s="126" t="s">
        <v>538</v>
      </c>
      <c r="N201" s="127">
        <v>42769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71</v>
      </c>
      <c r="B202" s="102">
        <v>42657</v>
      </c>
      <c r="C202" s="102"/>
      <c r="D202" s="103" t="s">
        <v>657</v>
      </c>
      <c r="E202" s="104" t="s">
        <v>562</v>
      </c>
      <c r="F202" s="105">
        <v>280</v>
      </c>
      <c r="G202" s="104"/>
      <c r="H202" s="104">
        <v>345</v>
      </c>
      <c r="I202" s="122">
        <v>345</v>
      </c>
      <c r="J202" s="123" t="s">
        <v>564</v>
      </c>
      <c r="K202" s="124">
        <f t="shared" ref="K202:K207" si="72">H202-F202</f>
        <v>65</v>
      </c>
      <c r="L202" s="125">
        <f>K202/F202</f>
        <v>0.23214285714285715</v>
      </c>
      <c r="M202" s="126" t="s">
        <v>538</v>
      </c>
      <c r="N202" s="127">
        <v>42814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72</v>
      </c>
      <c r="B203" s="102">
        <v>42657</v>
      </c>
      <c r="C203" s="102"/>
      <c r="D203" s="103" t="s">
        <v>658</v>
      </c>
      <c r="E203" s="104" t="s">
        <v>562</v>
      </c>
      <c r="F203" s="105">
        <v>245</v>
      </c>
      <c r="G203" s="104"/>
      <c r="H203" s="104">
        <v>325.5</v>
      </c>
      <c r="I203" s="122">
        <v>330</v>
      </c>
      <c r="J203" s="123" t="s">
        <v>659</v>
      </c>
      <c r="K203" s="124">
        <f t="shared" si="72"/>
        <v>80.5</v>
      </c>
      <c r="L203" s="125">
        <f>K203/F203</f>
        <v>0.32857142857142857</v>
      </c>
      <c r="M203" s="126" t="s">
        <v>538</v>
      </c>
      <c r="N203" s="127">
        <v>42769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73</v>
      </c>
      <c r="B204" s="102">
        <v>42660</v>
      </c>
      <c r="C204" s="102"/>
      <c r="D204" s="103" t="s">
        <v>337</v>
      </c>
      <c r="E204" s="104" t="s">
        <v>562</v>
      </c>
      <c r="F204" s="105">
        <v>125</v>
      </c>
      <c r="G204" s="104"/>
      <c r="H204" s="104">
        <v>160</v>
      </c>
      <c r="I204" s="122">
        <v>160</v>
      </c>
      <c r="J204" s="123" t="s">
        <v>621</v>
      </c>
      <c r="K204" s="124">
        <f t="shared" si="72"/>
        <v>35</v>
      </c>
      <c r="L204" s="125">
        <v>0.28000000000000003</v>
      </c>
      <c r="M204" s="126" t="s">
        <v>538</v>
      </c>
      <c r="N204" s="127">
        <v>42803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74</v>
      </c>
      <c r="B205" s="102">
        <v>42660</v>
      </c>
      <c r="C205" s="102"/>
      <c r="D205" s="103" t="s">
        <v>441</v>
      </c>
      <c r="E205" s="104" t="s">
        <v>562</v>
      </c>
      <c r="F205" s="105">
        <v>114</v>
      </c>
      <c r="G205" s="104"/>
      <c r="H205" s="104">
        <v>145</v>
      </c>
      <c r="I205" s="122">
        <v>145</v>
      </c>
      <c r="J205" s="123" t="s">
        <v>621</v>
      </c>
      <c r="K205" s="124">
        <f t="shared" si="72"/>
        <v>31</v>
      </c>
      <c r="L205" s="125">
        <f>K205/F205</f>
        <v>0.27192982456140352</v>
      </c>
      <c r="M205" s="126" t="s">
        <v>538</v>
      </c>
      <c r="N205" s="127">
        <v>42859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75</v>
      </c>
      <c r="B206" s="102">
        <v>42660</v>
      </c>
      <c r="C206" s="102"/>
      <c r="D206" s="103" t="s">
        <v>660</v>
      </c>
      <c r="E206" s="104" t="s">
        <v>562</v>
      </c>
      <c r="F206" s="105">
        <v>212</v>
      </c>
      <c r="G206" s="104"/>
      <c r="H206" s="104">
        <v>280</v>
      </c>
      <c r="I206" s="122">
        <v>276</v>
      </c>
      <c r="J206" s="123" t="s">
        <v>661</v>
      </c>
      <c r="K206" s="124">
        <f t="shared" si="72"/>
        <v>68</v>
      </c>
      <c r="L206" s="125">
        <f>K206/F206</f>
        <v>0.32075471698113206</v>
      </c>
      <c r="M206" s="126" t="s">
        <v>538</v>
      </c>
      <c r="N206" s="127">
        <v>42858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6">
        <v>76</v>
      </c>
      <c r="B207" s="102">
        <v>42678</v>
      </c>
      <c r="C207" s="102"/>
      <c r="D207" s="103" t="s">
        <v>149</v>
      </c>
      <c r="E207" s="104" t="s">
        <v>562</v>
      </c>
      <c r="F207" s="105">
        <v>155</v>
      </c>
      <c r="G207" s="104"/>
      <c r="H207" s="104">
        <v>210</v>
      </c>
      <c r="I207" s="122">
        <v>210</v>
      </c>
      <c r="J207" s="123" t="s">
        <v>662</v>
      </c>
      <c r="K207" s="124">
        <f t="shared" si="72"/>
        <v>55</v>
      </c>
      <c r="L207" s="125">
        <f>K207/F207</f>
        <v>0.35483870967741937</v>
      </c>
      <c r="M207" s="126" t="s">
        <v>538</v>
      </c>
      <c r="N207" s="127">
        <v>42944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7">
        <v>77</v>
      </c>
      <c r="B208" s="106">
        <v>42710</v>
      </c>
      <c r="C208" s="106"/>
      <c r="D208" s="107" t="s">
        <v>703</v>
      </c>
      <c r="E208" s="108" t="s">
        <v>562</v>
      </c>
      <c r="F208" s="109">
        <v>150.5</v>
      </c>
      <c r="G208" s="109"/>
      <c r="H208" s="110">
        <v>72.5</v>
      </c>
      <c r="I208" s="128">
        <v>174</v>
      </c>
      <c r="J208" s="129" t="s">
        <v>704</v>
      </c>
      <c r="K208" s="130">
        <v>-78</v>
      </c>
      <c r="L208" s="131">
        <v>-0.51827242524916906</v>
      </c>
      <c r="M208" s="132" t="s">
        <v>602</v>
      </c>
      <c r="N208" s="133">
        <v>43333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78</v>
      </c>
      <c r="B209" s="102">
        <v>42712</v>
      </c>
      <c r="C209" s="102"/>
      <c r="D209" s="103" t="s">
        <v>123</v>
      </c>
      <c r="E209" s="104" t="s">
        <v>562</v>
      </c>
      <c r="F209" s="105">
        <v>380</v>
      </c>
      <c r="G209" s="104"/>
      <c r="H209" s="104">
        <v>478</v>
      </c>
      <c r="I209" s="122">
        <v>468</v>
      </c>
      <c r="J209" s="123" t="s">
        <v>621</v>
      </c>
      <c r="K209" s="124">
        <f>H209-F209</f>
        <v>98</v>
      </c>
      <c r="L209" s="125">
        <f>K209/F209</f>
        <v>0.25789473684210529</v>
      </c>
      <c r="M209" s="126" t="s">
        <v>538</v>
      </c>
      <c r="N209" s="127">
        <v>43025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79</v>
      </c>
      <c r="B210" s="102">
        <v>42734</v>
      </c>
      <c r="C210" s="102"/>
      <c r="D210" s="103" t="s">
        <v>244</v>
      </c>
      <c r="E210" s="104" t="s">
        <v>562</v>
      </c>
      <c r="F210" s="105">
        <v>305</v>
      </c>
      <c r="G210" s="104"/>
      <c r="H210" s="104">
        <v>375</v>
      </c>
      <c r="I210" s="122">
        <v>375</v>
      </c>
      <c r="J210" s="123" t="s">
        <v>621</v>
      </c>
      <c r="K210" s="124">
        <f>H210-F210</f>
        <v>70</v>
      </c>
      <c r="L210" s="125">
        <f>K210/F210</f>
        <v>0.22950819672131148</v>
      </c>
      <c r="M210" s="126" t="s">
        <v>538</v>
      </c>
      <c r="N210" s="127">
        <v>42768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80</v>
      </c>
      <c r="B211" s="102">
        <v>42739</v>
      </c>
      <c r="C211" s="102"/>
      <c r="D211" s="103" t="s">
        <v>339</v>
      </c>
      <c r="E211" s="104" t="s">
        <v>562</v>
      </c>
      <c r="F211" s="105">
        <v>99.5</v>
      </c>
      <c r="G211" s="104"/>
      <c r="H211" s="104">
        <v>158</v>
      </c>
      <c r="I211" s="122">
        <v>158</v>
      </c>
      <c r="J211" s="123" t="s">
        <v>621</v>
      </c>
      <c r="K211" s="124">
        <f>H211-F211</f>
        <v>58.5</v>
      </c>
      <c r="L211" s="125">
        <f>K211/F211</f>
        <v>0.5879396984924623</v>
      </c>
      <c r="M211" s="126" t="s">
        <v>538</v>
      </c>
      <c r="N211" s="127">
        <v>42898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6">
        <v>81</v>
      </c>
      <c r="B212" s="102">
        <v>42739</v>
      </c>
      <c r="C212" s="102"/>
      <c r="D212" s="103" t="s">
        <v>339</v>
      </c>
      <c r="E212" s="104" t="s">
        <v>562</v>
      </c>
      <c r="F212" s="105">
        <v>99.5</v>
      </c>
      <c r="G212" s="104"/>
      <c r="H212" s="104">
        <v>158</v>
      </c>
      <c r="I212" s="122">
        <v>158</v>
      </c>
      <c r="J212" s="123" t="s">
        <v>621</v>
      </c>
      <c r="K212" s="124">
        <v>58.5</v>
      </c>
      <c r="L212" s="125">
        <v>0.58793969849246197</v>
      </c>
      <c r="M212" s="126" t="s">
        <v>538</v>
      </c>
      <c r="N212" s="127">
        <v>42898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6">
        <v>82</v>
      </c>
      <c r="B213" s="102">
        <v>42786</v>
      </c>
      <c r="C213" s="102"/>
      <c r="D213" s="103" t="s">
        <v>166</v>
      </c>
      <c r="E213" s="104" t="s">
        <v>562</v>
      </c>
      <c r="F213" s="105">
        <v>140.5</v>
      </c>
      <c r="G213" s="104"/>
      <c r="H213" s="104">
        <v>220</v>
      </c>
      <c r="I213" s="122">
        <v>220</v>
      </c>
      <c r="J213" s="123" t="s">
        <v>621</v>
      </c>
      <c r="K213" s="124">
        <f>H213-F213</f>
        <v>79.5</v>
      </c>
      <c r="L213" s="125">
        <f>K213/F213</f>
        <v>0.5658362989323843</v>
      </c>
      <c r="M213" s="126" t="s">
        <v>538</v>
      </c>
      <c r="N213" s="127">
        <v>42864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83</v>
      </c>
      <c r="B214" s="102">
        <v>42786</v>
      </c>
      <c r="C214" s="102"/>
      <c r="D214" s="103" t="s">
        <v>705</v>
      </c>
      <c r="E214" s="104" t="s">
        <v>562</v>
      </c>
      <c r="F214" s="105">
        <v>202.5</v>
      </c>
      <c r="G214" s="104"/>
      <c r="H214" s="104">
        <v>234</v>
      </c>
      <c r="I214" s="122">
        <v>234</v>
      </c>
      <c r="J214" s="123" t="s">
        <v>621</v>
      </c>
      <c r="K214" s="124">
        <v>31.5</v>
      </c>
      <c r="L214" s="125">
        <v>0.155555555555556</v>
      </c>
      <c r="M214" s="126" t="s">
        <v>538</v>
      </c>
      <c r="N214" s="127">
        <v>42836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6">
        <v>84</v>
      </c>
      <c r="B215" s="102">
        <v>42818</v>
      </c>
      <c r="C215" s="102"/>
      <c r="D215" s="103" t="s">
        <v>499</v>
      </c>
      <c r="E215" s="104" t="s">
        <v>562</v>
      </c>
      <c r="F215" s="105">
        <v>300.5</v>
      </c>
      <c r="G215" s="104"/>
      <c r="H215" s="104">
        <v>417.5</v>
      </c>
      <c r="I215" s="122">
        <v>420</v>
      </c>
      <c r="J215" s="123" t="s">
        <v>663</v>
      </c>
      <c r="K215" s="124">
        <f>H215-F215</f>
        <v>117</v>
      </c>
      <c r="L215" s="125">
        <f>K215/F215</f>
        <v>0.38935108153078202</v>
      </c>
      <c r="M215" s="126" t="s">
        <v>538</v>
      </c>
      <c r="N215" s="127">
        <v>43070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6">
        <v>85</v>
      </c>
      <c r="B216" s="102">
        <v>42818</v>
      </c>
      <c r="C216" s="102"/>
      <c r="D216" s="103" t="s">
        <v>701</v>
      </c>
      <c r="E216" s="104" t="s">
        <v>562</v>
      </c>
      <c r="F216" s="105">
        <v>850</v>
      </c>
      <c r="G216" s="104"/>
      <c r="H216" s="104">
        <v>1042.5</v>
      </c>
      <c r="I216" s="122">
        <v>1023</v>
      </c>
      <c r="J216" s="123" t="s">
        <v>706</v>
      </c>
      <c r="K216" s="124">
        <v>192.5</v>
      </c>
      <c r="L216" s="125">
        <v>0.22647058823529401</v>
      </c>
      <c r="M216" s="126" t="s">
        <v>538</v>
      </c>
      <c r="N216" s="127">
        <v>42830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6">
        <v>86</v>
      </c>
      <c r="B217" s="102">
        <v>42830</v>
      </c>
      <c r="C217" s="102"/>
      <c r="D217" s="103" t="s">
        <v>455</v>
      </c>
      <c r="E217" s="104" t="s">
        <v>562</v>
      </c>
      <c r="F217" s="105">
        <v>785</v>
      </c>
      <c r="G217" s="104"/>
      <c r="H217" s="104">
        <v>930</v>
      </c>
      <c r="I217" s="122">
        <v>920</v>
      </c>
      <c r="J217" s="123" t="s">
        <v>664</v>
      </c>
      <c r="K217" s="124">
        <f>H217-F217</f>
        <v>145</v>
      </c>
      <c r="L217" s="125">
        <f>K217/F217</f>
        <v>0.18471337579617833</v>
      </c>
      <c r="M217" s="126" t="s">
        <v>538</v>
      </c>
      <c r="N217" s="127">
        <v>42976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7">
        <v>87</v>
      </c>
      <c r="B218" s="106">
        <v>42831</v>
      </c>
      <c r="C218" s="106"/>
      <c r="D218" s="107" t="s">
        <v>707</v>
      </c>
      <c r="E218" s="108" t="s">
        <v>562</v>
      </c>
      <c r="F218" s="109">
        <v>40</v>
      </c>
      <c r="G218" s="109"/>
      <c r="H218" s="110">
        <v>13.1</v>
      </c>
      <c r="I218" s="128">
        <v>60</v>
      </c>
      <c r="J218" s="134" t="s">
        <v>708</v>
      </c>
      <c r="K218" s="130">
        <v>-26.9</v>
      </c>
      <c r="L218" s="131">
        <v>-0.67249999999999999</v>
      </c>
      <c r="M218" s="132" t="s">
        <v>602</v>
      </c>
      <c r="N218" s="133">
        <v>43138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6">
        <v>88</v>
      </c>
      <c r="B219" s="102">
        <v>42837</v>
      </c>
      <c r="C219" s="102"/>
      <c r="D219" s="103" t="s">
        <v>87</v>
      </c>
      <c r="E219" s="104" t="s">
        <v>562</v>
      </c>
      <c r="F219" s="105">
        <v>289.5</v>
      </c>
      <c r="G219" s="104"/>
      <c r="H219" s="104">
        <v>354</v>
      </c>
      <c r="I219" s="122">
        <v>360</v>
      </c>
      <c r="J219" s="123" t="s">
        <v>665</v>
      </c>
      <c r="K219" s="124">
        <f t="shared" ref="K219:K227" si="73">H219-F219</f>
        <v>64.5</v>
      </c>
      <c r="L219" s="125">
        <f t="shared" ref="L219:L227" si="74">K219/F219</f>
        <v>0.22279792746113988</v>
      </c>
      <c r="M219" s="126" t="s">
        <v>538</v>
      </c>
      <c r="N219" s="127">
        <v>43040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6">
        <v>89</v>
      </c>
      <c r="B220" s="102">
        <v>42845</v>
      </c>
      <c r="C220" s="102"/>
      <c r="D220" s="103" t="s">
        <v>405</v>
      </c>
      <c r="E220" s="104" t="s">
        <v>562</v>
      </c>
      <c r="F220" s="105">
        <v>700</v>
      </c>
      <c r="G220" s="104"/>
      <c r="H220" s="104">
        <v>840</v>
      </c>
      <c r="I220" s="122">
        <v>840</v>
      </c>
      <c r="J220" s="123" t="s">
        <v>666</v>
      </c>
      <c r="K220" s="124">
        <f t="shared" si="73"/>
        <v>140</v>
      </c>
      <c r="L220" s="125">
        <f t="shared" si="74"/>
        <v>0.2</v>
      </c>
      <c r="M220" s="126" t="s">
        <v>538</v>
      </c>
      <c r="N220" s="127">
        <v>42893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90</v>
      </c>
      <c r="B221" s="102">
        <v>42887</v>
      </c>
      <c r="C221" s="102"/>
      <c r="D221" s="144" t="s">
        <v>350</v>
      </c>
      <c r="E221" s="104" t="s">
        <v>562</v>
      </c>
      <c r="F221" s="105">
        <v>130</v>
      </c>
      <c r="G221" s="104"/>
      <c r="H221" s="104">
        <v>144.25</v>
      </c>
      <c r="I221" s="122">
        <v>170</v>
      </c>
      <c r="J221" s="123" t="s">
        <v>667</v>
      </c>
      <c r="K221" s="124">
        <f t="shared" si="73"/>
        <v>14.25</v>
      </c>
      <c r="L221" s="125">
        <f t="shared" si="74"/>
        <v>0.10961538461538461</v>
      </c>
      <c r="M221" s="126" t="s">
        <v>538</v>
      </c>
      <c r="N221" s="127">
        <v>43675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6">
        <v>91</v>
      </c>
      <c r="B222" s="102">
        <v>42901</v>
      </c>
      <c r="C222" s="102"/>
      <c r="D222" s="144" t="s">
        <v>668</v>
      </c>
      <c r="E222" s="104" t="s">
        <v>562</v>
      </c>
      <c r="F222" s="105">
        <v>214.5</v>
      </c>
      <c r="G222" s="104"/>
      <c r="H222" s="104">
        <v>262</v>
      </c>
      <c r="I222" s="122">
        <v>262</v>
      </c>
      <c r="J222" s="123" t="s">
        <v>669</v>
      </c>
      <c r="K222" s="124">
        <f t="shared" si="73"/>
        <v>47.5</v>
      </c>
      <c r="L222" s="125">
        <f t="shared" si="74"/>
        <v>0.22144522144522144</v>
      </c>
      <c r="M222" s="126" t="s">
        <v>538</v>
      </c>
      <c r="N222" s="127">
        <v>42977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8">
        <v>92</v>
      </c>
      <c r="B223" s="150">
        <v>42933</v>
      </c>
      <c r="C223" s="150"/>
      <c r="D223" s="151" t="s">
        <v>670</v>
      </c>
      <c r="E223" s="152" t="s">
        <v>562</v>
      </c>
      <c r="F223" s="153">
        <v>370</v>
      </c>
      <c r="G223" s="152"/>
      <c r="H223" s="152">
        <v>447.5</v>
      </c>
      <c r="I223" s="169">
        <v>450</v>
      </c>
      <c r="J223" s="209" t="s">
        <v>621</v>
      </c>
      <c r="K223" s="124">
        <f t="shared" si="73"/>
        <v>77.5</v>
      </c>
      <c r="L223" s="171">
        <f t="shared" si="74"/>
        <v>0.20945945945945946</v>
      </c>
      <c r="M223" s="172" t="s">
        <v>538</v>
      </c>
      <c r="N223" s="173">
        <v>43035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8">
        <v>93</v>
      </c>
      <c r="B224" s="150">
        <v>42943</v>
      </c>
      <c r="C224" s="150"/>
      <c r="D224" s="151" t="s">
        <v>164</v>
      </c>
      <c r="E224" s="152" t="s">
        <v>562</v>
      </c>
      <c r="F224" s="153">
        <v>657.5</v>
      </c>
      <c r="G224" s="152"/>
      <c r="H224" s="152">
        <v>825</v>
      </c>
      <c r="I224" s="169">
        <v>820</v>
      </c>
      <c r="J224" s="209" t="s">
        <v>621</v>
      </c>
      <c r="K224" s="124">
        <f t="shared" si="73"/>
        <v>167.5</v>
      </c>
      <c r="L224" s="171">
        <f t="shared" si="74"/>
        <v>0.25475285171102663</v>
      </c>
      <c r="M224" s="172" t="s">
        <v>538</v>
      </c>
      <c r="N224" s="173">
        <v>43090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6">
        <v>94</v>
      </c>
      <c r="B225" s="102">
        <v>42964</v>
      </c>
      <c r="C225" s="102"/>
      <c r="D225" s="103" t="s">
        <v>354</v>
      </c>
      <c r="E225" s="104" t="s">
        <v>562</v>
      </c>
      <c r="F225" s="105">
        <v>605</v>
      </c>
      <c r="G225" s="104"/>
      <c r="H225" s="104">
        <v>750</v>
      </c>
      <c r="I225" s="122">
        <v>750</v>
      </c>
      <c r="J225" s="123" t="s">
        <v>664</v>
      </c>
      <c r="K225" s="124">
        <f t="shared" si="73"/>
        <v>145</v>
      </c>
      <c r="L225" s="125">
        <f t="shared" si="74"/>
        <v>0.23966942148760331</v>
      </c>
      <c r="M225" s="126" t="s">
        <v>538</v>
      </c>
      <c r="N225" s="127">
        <v>43027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325">
        <v>95</v>
      </c>
      <c r="B226" s="145">
        <v>42979</v>
      </c>
      <c r="C226" s="145"/>
      <c r="D226" s="146" t="s">
        <v>459</v>
      </c>
      <c r="E226" s="147" t="s">
        <v>562</v>
      </c>
      <c r="F226" s="148">
        <v>255</v>
      </c>
      <c r="G226" s="149"/>
      <c r="H226" s="149">
        <v>217.25</v>
      </c>
      <c r="I226" s="149">
        <v>320</v>
      </c>
      <c r="J226" s="166" t="s">
        <v>671</v>
      </c>
      <c r="K226" s="130">
        <f t="shared" si="73"/>
        <v>-37.75</v>
      </c>
      <c r="L226" s="167">
        <f t="shared" si="74"/>
        <v>-0.14803921568627451</v>
      </c>
      <c r="M226" s="132" t="s">
        <v>602</v>
      </c>
      <c r="N226" s="168">
        <v>43661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6">
        <v>96</v>
      </c>
      <c r="B227" s="102">
        <v>42997</v>
      </c>
      <c r="C227" s="102"/>
      <c r="D227" s="103" t="s">
        <v>672</v>
      </c>
      <c r="E227" s="104" t="s">
        <v>562</v>
      </c>
      <c r="F227" s="105">
        <v>215</v>
      </c>
      <c r="G227" s="104"/>
      <c r="H227" s="104">
        <v>258</v>
      </c>
      <c r="I227" s="122">
        <v>258</v>
      </c>
      <c r="J227" s="123" t="s">
        <v>621</v>
      </c>
      <c r="K227" s="124">
        <f t="shared" si="73"/>
        <v>43</v>
      </c>
      <c r="L227" s="125">
        <f t="shared" si="74"/>
        <v>0.2</v>
      </c>
      <c r="M227" s="126" t="s">
        <v>538</v>
      </c>
      <c r="N227" s="127">
        <v>43040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6">
        <v>97</v>
      </c>
      <c r="B228" s="102">
        <v>42997</v>
      </c>
      <c r="C228" s="102"/>
      <c r="D228" s="103" t="s">
        <v>672</v>
      </c>
      <c r="E228" s="104" t="s">
        <v>562</v>
      </c>
      <c r="F228" s="105">
        <v>215</v>
      </c>
      <c r="G228" s="104"/>
      <c r="H228" s="104">
        <v>258</v>
      </c>
      <c r="I228" s="122">
        <v>258</v>
      </c>
      <c r="J228" s="209" t="s">
        <v>621</v>
      </c>
      <c r="K228" s="124">
        <v>43</v>
      </c>
      <c r="L228" s="125">
        <v>0.2</v>
      </c>
      <c r="M228" s="126" t="s">
        <v>538</v>
      </c>
      <c r="N228" s="127">
        <v>43040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9">
        <v>98</v>
      </c>
      <c r="B229" s="190">
        <v>42998</v>
      </c>
      <c r="C229" s="190"/>
      <c r="D229" s="331" t="s">
        <v>758</v>
      </c>
      <c r="E229" s="191" t="s">
        <v>562</v>
      </c>
      <c r="F229" s="192">
        <v>75</v>
      </c>
      <c r="G229" s="191"/>
      <c r="H229" s="191">
        <v>90</v>
      </c>
      <c r="I229" s="210">
        <v>90</v>
      </c>
      <c r="J229" s="123" t="s">
        <v>673</v>
      </c>
      <c r="K229" s="124">
        <f t="shared" ref="K229:K234" si="75">H229-F229</f>
        <v>15</v>
      </c>
      <c r="L229" s="125">
        <f t="shared" ref="L229:L234" si="76">K229/F229</f>
        <v>0.2</v>
      </c>
      <c r="M229" s="126" t="s">
        <v>538</v>
      </c>
      <c r="N229" s="127">
        <v>43019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8">
        <v>99</v>
      </c>
      <c r="B230" s="150">
        <v>43011</v>
      </c>
      <c r="C230" s="150"/>
      <c r="D230" s="151" t="s">
        <v>674</v>
      </c>
      <c r="E230" s="152" t="s">
        <v>562</v>
      </c>
      <c r="F230" s="153">
        <v>315</v>
      </c>
      <c r="G230" s="152"/>
      <c r="H230" s="152">
        <v>392</v>
      </c>
      <c r="I230" s="169">
        <v>384</v>
      </c>
      <c r="J230" s="209" t="s">
        <v>675</v>
      </c>
      <c r="K230" s="124">
        <f t="shared" si="75"/>
        <v>77</v>
      </c>
      <c r="L230" s="171">
        <f t="shared" si="76"/>
        <v>0.24444444444444444</v>
      </c>
      <c r="M230" s="172" t="s">
        <v>538</v>
      </c>
      <c r="N230" s="173">
        <v>43017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8">
        <v>100</v>
      </c>
      <c r="B231" s="150">
        <v>43013</v>
      </c>
      <c r="C231" s="150"/>
      <c r="D231" s="151" t="s">
        <v>676</v>
      </c>
      <c r="E231" s="152" t="s">
        <v>562</v>
      </c>
      <c r="F231" s="153">
        <v>145</v>
      </c>
      <c r="G231" s="152"/>
      <c r="H231" s="152">
        <v>179</v>
      </c>
      <c r="I231" s="169">
        <v>180</v>
      </c>
      <c r="J231" s="209" t="s">
        <v>552</v>
      </c>
      <c r="K231" s="124">
        <f t="shared" si="75"/>
        <v>34</v>
      </c>
      <c r="L231" s="171">
        <f t="shared" si="76"/>
        <v>0.23448275862068965</v>
      </c>
      <c r="M231" s="172" t="s">
        <v>538</v>
      </c>
      <c r="N231" s="173">
        <v>43025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8">
        <v>101</v>
      </c>
      <c r="B232" s="150">
        <v>43014</v>
      </c>
      <c r="C232" s="150"/>
      <c r="D232" s="151" t="s">
        <v>328</v>
      </c>
      <c r="E232" s="152" t="s">
        <v>562</v>
      </c>
      <c r="F232" s="153">
        <v>256</v>
      </c>
      <c r="G232" s="152"/>
      <c r="H232" s="152">
        <v>323</v>
      </c>
      <c r="I232" s="169">
        <v>320</v>
      </c>
      <c r="J232" s="209" t="s">
        <v>621</v>
      </c>
      <c r="K232" s="124">
        <f t="shared" si="75"/>
        <v>67</v>
      </c>
      <c r="L232" s="171">
        <f t="shared" si="76"/>
        <v>0.26171875</v>
      </c>
      <c r="M232" s="172" t="s">
        <v>538</v>
      </c>
      <c r="N232" s="173">
        <v>43067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8">
        <v>102</v>
      </c>
      <c r="B233" s="150">
        <v>43017</v>
      </c>
      <c r="C233" s="150"/>
      <c r="D233" s="151" t="s">
        <v>347</v>
      </c>
      <c r="E233" s="152" t="s">
        <v>562</v>
      </c>
      <c r="F233" s="153">
        <v>137.5</v>
      </c>
      <c r="G233" s="152"/>
      <c r="H233" s="152">
        <v>184</v>
      </c>
      <c r="I233" s="169">
        <v>183</v>
      </c>
      <c r="J233" s="170" t="s">
        <v>677</v>
      </c>
      <c r="K233" s="124">
        <f t="shared" si="75"/>
        <v>46.5</v>
      </c>
      <c r="L233" s="171">
        <f t="shared" si="76"/>
        <v>0.33818181818181819</v>
      </c>
      <c r="M233" s="172" t="s">
        <v>538</v>
      </c>
      <c r="N233" s="173">
        <v>43108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8">
        <v>103</v>
      </c>
      <c r="B234" s="150">
        <v>43018</v>
      </c>
      <c r="C234" s="150"/>
      <c r="D234" s="151" t="s">
        <v>678</v>
      </c>
      <c r="E234" s="152" t="s">
        <v>562</v>
      </c>
      <c r="F234" s="153">
        <v>125.5</v>
      </c>
      <c r="G234" s="152"/>
      <c r="H234" s="152">
        <v>158</v>
      </c>
      <c r="I234" s="169">
        <v>155</v>
      </c>
      <c r="J234" s="170" t="s">
        <v>679</v>
      </c>
      <c r="K234" s="124">
        <f t="shared" si="75"/>
        <v>32.5</v>
      </c>
      <c r="L234" s="171">
        <f t="shared" si="76"/>
        <v>0.25896414342629481</v>
      </c>
      <c r="M234" s="172" t="s">
        <v>538</v>
      </c>
      <c r="N234" s="173">
        <v>43067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8">
        <v>104</v>
      </c>
      <c r="B235" s="150">
        <v>43018</v>
      </c>
      <c r="C235" s="150"/>
      <c r="D235" s="151" t="s">
        <v>709</v>
      </c>
      <c r="E235" s="152" t="s">
        <v>562</v>
      </c>
      <c r="F235" s="153">
        <v>895</v>
      </c>
      <c r="G235" s="152"/>
      <c r="H235" s="152">
        <v>1122.5</v>
      </c>
      <c r="I235" s="169">
        <v>1078</v>
      </c>
      <c r="J235" s="170" t="s">
        <v>710</v>
      </c>
      <c r="K235" s="124">
        <v>227.5</v>
      </c>
      <c r="L235" s="171">
        <v>0.25418994413407803</v>
      </c>
      <c r="M235" s="172" t="s">
        <v>538</v>
      </c>
      <c r="N235" s="173">
        <v>43117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8">
        <v>105</v>
      </c>
      <c r="B236" s="150">
        <v>43020</v>
      </c>
      <c r="C236" s="150"/>
      <c r="D236" s="151" t="s">
        <v>335</v>
      </c>
      <c r="E236" s="152" t="s">
        <v>562</v>
      </c>
      <c r="F236" s="153">
        <v>525</v>
      </c>
      <c r="G236" s="152"/>
      <c r="H236" s="152">
        <v>629</v>
      </c>
      <c r="I236" s="169">
        <v>629</v>
      </c>
      <c r="J236" s="209" t="s">
        <v>621</v>
      </c>
      <c r="K236" s="124">
        <v>104</v>
      </c>
      <c r="L236" s="171">
        <v>0.19809523809523799</v>
      </c>
      <c r="M236" s="172" t="s">
        <v>538</v>
      </c>
      <c r="N236" s="173">
        <v>43119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8">
        <v>106</v>
      </c>
      <c r="B237" s="150">
        <v>43046</v>
      </c>
      <c r="C237" s="150"/>
      <c r="D237" s="151" t="s">
        <v>373</v>
      </c>
      <c r="E237" s="152" t="s">
        <v>562</v>
      </c>
      <c r="F237" s="153">
        <v>740</v>
      </c>
      <c r="G237" s="152"/>
      <c r="H237" s="152">
        <v>892.5</v>
      </c>
      <c r="I237" s="169">
        <v>900</v>
      </c>
      <c r="J237" s="170" t="s">
        <v>680</v>
      </c>
      <c r="K237" s="124">
        <f>H237-F237</f>
        <v>152.5</v>
      </c>
      <c r="L237" s="171">
        <f>K237/F237</f>
        <v>0.20608108108108109</v>
      </c>
      <c r="M237" s="172" t="s">
        <v>538</v>
      </c>
      <c r="N237" s="173">
        <v>43052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6">
        <v>107</v>
      </c>
      <c r="B238" s="102">
        <v>43073</v>
      </c>
      <c r="C238" s="102"/>
      <c r="D238" s="103" t="s">
        <v>681</v>
      </c>
      <c r="E238" s="104" t="s">
        <v>562</v>
      </c>
      <c r="F238" s="105">
        <v>118.5</v>
      </c>
      <c r="G238" s="104"/>
      <c r="H238" s="104">
        <v>143.5</v>
      </c>
      <c r="I238" s="122">
        <v>145</v>
      </c>
      <c r="J238" s="137" t="s">
        <v>682</v>
      </c>
      <c r="K238" s="124">
        <f>H238-F238</f>
        <v>25</v>
      </c>
      <c r="L238" s="125">
        <f>K238/F238</f>
        <v>0.2109704641350211</v>
      </c>
      <c r="M238" s="126" t="s">
        <v>538</v>
      </c>
      <c r="N238" s="127">
        <v>43097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7">
        <v>108</v>
      </c>
      <c r="B239" s="106">
        <v>43090</v>
      </c>
      <c r="C239" s="106"/>
      <c r="D239" s="154" t="s">
        <v>409</v>
      </c>
      <c r="E239" s="108" t="s">
        <v>562</v>
      </c>
      <c r="F239" s="109">
        <v>715</v>
      </c>
      <c r="G239" s="109"/>
      <c r="H239" s="110">
        <v>500</v>
      </c>
      <c r="I239" s="128">
        <v>872</v>
      </c>
      <c r="J239" s="134" t="s">
        <v>683</v>
      </c>
      <c r="K239" s="130">
        <f>H239-F239</f>
        <v>-215</v>
      </c>
      <c r="L239" s="131">
        <f>K239/F239</f>
        <v>-0.30069930069930068</v>
      </c>
      <c r="M239" s="132" t="s">
        <v>602</v>
      </c>
      <c r="N239" s="133">
        <v>43670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6">
        <v>109</v>
      </c>
      <c r="B240" s="102">
        <v>43098</v>
      </c>
      <c r="C240" s="102"/>
      <c r="D240" s="103" t="s">
        <v>674</v>
      </c>
      <c r="E240" s="104" t="s">
        <v>562</v>
      </c>
      <c r="F240" s="105">
        <v>435</v>
      </c>
      <c r="G240" s="104"/>
      <c r="H240" s="104">
        <v>542.5</v>
      </c>
      <c r="I240" s="122">
        <v>539</v>
      </c>
      <c r="J240" s="137" t="s">
        <v>621</v>
      </c>
      <c r="K240" s="124">
        <v>107.5</v>
      </c>
      <c r="L240" s="125">
        <v>0.247126436781609</v>
      </c>
      <c r="M240" s="126" t="s">
        <v>538</v>
      </c>
      <c r="N240" s="127">
        <v>43206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6">
        <v>110</v>
      </c>
      <c r="B241" s="102">
        <v>43098</v>
      </c>
      <c r="C241" s="102"/>
      <c r="D241" s="103" t="s">
        <v>512</v>
      </c>
      <c r="E241" s="104" t="s">
        <v>562</v>
      </c>
      <c r="F241" s="105">
        <v>885</v>
      </c>
      <c r="G241" s="104"/>
      <c r="H241" s="104">
        <v>1090</v>
      </c>
      <c r="I241" s="122">
        <v>1084</v>
      </c>
      <c r="J241" s="137" t="s">
        <v>621</v>
      </c>
      <c r="K241" s="124">
        <v>205</v>
      </c>
      <c r="L241" s="125">
        <v>0.23163841807909599</v>
      </c>
      <c r="M241" s="126" t="s">
        <v>538</v>
      </c>
      <c r="N241" s="127">
        <v>43213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326">
        <v>111</v>
      </c>
      <c r="B242" s="317">
        <v>43192</v>
      </c>
      <c r="C242" s="317"/>
      <c r="D242" s="112" t="s">
        <v>691</v>
      </c>
      <c r="E242" s="318" t="s">
        <v>562</v>
      </c>
      <c r="F242" s="319">
        <v>478.5</v>
      </c>
      <c r="G242" s="318"/>
      <c r="H242" s="318">
        <v>442</v>
      </c>
      <c r="I242" s="320">
        <v>613</v>
      </c>
      <c r="J242" s="340" t="s">
        <v>775</v>
      </c>
      <c r="K242" s="130">
        <f>H242-F242</f>
        <v>-36.5</v>
      </c>
      <c r="L242" s="131">
        <f>K242/F242</f>
        <v>-7.6280041797283177E-2</v>
      </c>
      <c r="M242" s="132" t="s">
        <v>602</v>
      </c>
      <c r="N242" s="133">
        <v>43762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7">
        <v>112</v>
      </c>
      <c r="B243" s="106">
        <v>43194</v>
      </c>
      <c r="C243" s="106"/>
      <c r="D243" s="330" t="s">
        <v>757</v>
      </c>
      <c r="E243" s="108" t="s">
        <v>562</v>
      </c>
      <c r="F243" s="109">
        <f>141.5-7.3</f>
        <v>134.19999999999999</v>
      </c>
      <c r="G243" s="109"/>
      <c r="H243" s="110">
        <v>77</v>
      </c>
      <c r="I243" s="128">
        <v>180</v>
      </c>
      <c r="J243" s="340" t="s">
        <v>774</v>
      </c>
      <c r="K243" s="130">
        <f>H243-F243</f>
        <v>-57.199999999999989</v>
      </c>
      <c r="L243" s="131">
        <f>K243/F243</f>
        <v>-0.42622950819672129</v>
      </c>
      <c r="M243" s="132" t="s">
        <v>602</v>
      </c>
      <c r="N243" s="133">
        <v>43522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7">
        <v>113</v>
      </c>
      <c r="B244" s="106">
        <v>43209</v>
      </c>
      <c r="C244" s="106"/>
      <c r="D244" s="107" t="s">
        <v>684</v>
      </c>
      <c r="E244" s="108" t="s">
        <v>562</v>
      </c>
      <c r="F244" s="109">
        <v>430</v>
      </c>
      <c r="G244" s="109"/>
      <c r="H244" s="110">
        <v>220</v>
      </c>
      <c r="I244" s="128">
        <v>537</v>
      </c>
      <c r="J244" s="134" t="s">
        <v>685</v>
      </c>
      <c r="K244" s="130">
        <f>H244-F244</f>
        <v>-210</v>
      </c>
      <c r="L244" s="131">
        <f>K244/F244</f>
        <v>-0.48837209302325579</v>
      </c>
      <c r="M244" s="132" t="s">
        <v>602</v>
      </c>
      <c r="N244" s="133">
        <v>43252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9">
        <v>114</v>
      </c>
      <c r="B245" s="190">
        <v>43220</v>
      </c>
      <c r="C245" s="190"/>
      <c r="D245" s="151" t="s">
        <v>374</v>
      </c>
      <c r="E245" s="191" t="s">
        <v>562</v>
      </c>
      <c r="F245" s="191">
        <v>153.5</v>
      </c>
      <c r="G245" s="191"/>
      <c r="H245" s="191">
        <v>196</v>
      </c>
      <c r="I245" s="210">
        <v>196</v>
      </c>
      <c r="J245" s="137" t="s">
        <v>790</v>
      </c>
      <c r="K245" s="124">
        <f>H245-F245</f>
        <v>42.5</v>
      </c>
      <c r="L245" s="125">
        <f>K245/F245</f>
        <v>0.27687296416938112</v>
      </c>
      <c r="M245" s="126" t="s">
        <v>538</v>
      </c>
      <c r="N245" s="322">
        <v>43605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87">
        <v>115</v>
      </c>
      <c r="B246" s="106">
        <v>43306</v>
      </c>
      <c r="C246" s="106"/>
      <c r="D246" s="107" t="s">
        <v>707</v>
      </c>
      <c r="E246" s="108" t="s">
        <v>562</v>
      </c>
      <c r="F246" s="109">
        <v>27.5</v>
      </c>
      <c r="G246" s="109"/>
      <c r="H246" s="110">
        <v>13.1</v>
      </c>
      <c r="I246" s="128">
        <v>60</v>
      </c>
      <c r="J246" s="134" t="s">
        <v>711</v>
      </c>
      <c r="K246" s="130">
        <v>-14.4</v>
      </c>
      <c r="L246" s="131">
        <v>-0.52363636363636401</v>
      </c>
      <c r="M246" s="132" t="s">
        <v>602</v>
      </c>
      <c r="N246" s="133">
        <v>43138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26">
        <v>116</v>
      </c>
      <c r="B247" s="317">
        <v>43318</v>
      </c>
      <c r="C247" s="317"/>
      <c r="D247" s="112" t="s">
        <v>686</v>
      </c>
      <c r="E247" s="318" t="s">
        <v>562</v>
      </c>
      <c r="F247" s="318">
        <v>148.5</v>
      </c>
      <c r="G247" s="318"/>
      <c r="H247" s="318">
        <v>102</v>
      </c>
      <c r="I247" s="320">
        <v>182</v>
      </c>
      <c r="J247" s="134" t="s">
        <v>789</v>
      </c>
      <c r="K247" s="130">
        <f>H247-F247</f>
        <v>-46.5</v>
      </c>
      <c r="L247" s="131">
        <f>K247/F247</f>
        <v>-0.31313131313131315</v>
      </c>
      <c r="M247" s="132" t="s">
        <v>602</v>
      </c>
      <c r="N247" s="133">
        <v>43661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6">
        <v>117</v>
      </c>
      <c r="B248" s="102">
        <v>43335</v>
      </c>
      <c r="C248" s="102"/>
      <c r="D248" s="103" t="s">
        <v>712</v>
      </c>
      <c r="E248" s="104" t="s">
        <v>562</v>
      </c>
      <c r="F248" s="152">
        <v>285</v>
      </c>
      <c r="G248" s="104"/>
      <c r="H248" s="104">
        <v>355</v>
      </c>
      <c r="I248" s="122">
        <v>364</v>
      </c>
      <c r="J248" s="137" t="s">
        <v>713</v>
      </c>
      <c r="K248" s="124">
        <v>70</v>
      </c>
      <c r="L248" s="125">
        <v>0.24561403508771901</v>
      </c>
      <c r="M248" s="126" t="s">
        <v>538</v>
      </c>
      <c r="N248" s="127">
        <v>43455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6">
        <v>118</v>
      </c>
      <c r="B249" s="102">
        <v>43341</v>
      </c>
      <c r="C249" s="102"/>
      <c r="D249" s="103" t="s">
        <v>366</v>
      </c>
      <c r="E249" s="104" t="s">
        <v>562</v>
      </c>
      <c r="F249" s="152">
        <v>525</v>
      </c>
      <c r="G249" s="104"/>
      <c r="H249" s="104">
        <v>585</v>
      </c>
      <c r="I249" s="122">
        <v>635</v>
      </c>
      <c r="J249" s="137" t="s">
        <v>687</v>
      </c>
      <c r="K249" s="124">
        <f t="shared" ref="K249:K261" si="77">H249-F249</f>
        <v>60</v>
      </c>
      <c r="L249" s="125">
        <f t="shared" ref="L249:L261" si="78">K249/F249</f>
        <v>0.11428571428571428</v>
      </c>
      <c r="M249" s="126" t="s">
        <v>538</v>
      </c>
      <c r="N249" s="127">
        <v>43662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6">
        <v>119</v>
      </c>
      <c r="B250" s="102">
        <v>43395</v>
      </c>
      <c r="C250" s="102"/>
      <c r="D250" s="103" t="s">
        <v>354</v>
      </c>
      <c r="E250" s="104" t="s">
        <v>562</v>
      </c>
      <c r="F250" s="152">
        <v>475</v>
      </c>
      <c r="G250" s="104"/>
      <c r="H250" s="104">
        <v>574</v>
      </c>
      <c r="I250" s="122">
        <v>570</v>
      </c>
      <c r="J250" s="137" t="s">
        <v>621</v>
      </c>
      <c r="K250" s="124">
        <f t="shared" si="77"/>
        <v>99</v>
      </c>
      <c r="L250" s="125">
        <f t="shared" si="78"/>
        <v>0.20842105263157895</v>
      </c>
      <c r="M250" s="126" t="s">
        <v>538</v>
      </c>
      <c r="N250" s="127">
        <v>43403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88">
        <v>120</v>
      </c>
      <c r="B251" s="150">
        <v>43397</v>
      </c>
      <c r="C251" s="150"/>
      <c r="D251" s="351" t="s">
        <v>372</v>
      </c>
      <c r="E251" s="152" t="s">
        <v>562</v>
      </c>
      <c r="F251" s="152">
        <v>707.5</v>
      </c>
      <c r="G251" s="152"/>
      <c r="H251" s="152">
        <v>872</v>
      </c>
      <c r="I251" s="169">
        <v>872</v>
      </c>
      <c r="J251" s="170" t="s">
        <v>621</v>
      </c>
      <c r="K251" s="124">
        <f t="shared" si="77"/>
        <v>164.5</v>
      </c>
      <c r="L251" s="171">
        <f t="shared" si="78"/>
        <v>0.23250883392226149</v>
      </c>
      <c r="M251" s="172" t="s">
        <v>538</v>
      </c>
      <c r="N251" s="173">
        <v>43482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8">
        <v>121</v>
      </c>
      <c r="B252" s="150">
        <v>43398</v>
      </c>
      <c r="C252" s="150"/>
      <c r="D252" s="351" t="s">
        <v>336</v>
      </c>
      <c r="E252" s="152" t="s">
        <v>562</v>
      </c>
      <c r="F252" s="152">
        <v>162</v>
      </c>
      <c r="G252" s="152"/>
      <c r="H252" s="152">
        <v>204</v>
      </c>
      <c r="I252" s="169">
        <v>209</v>
      </c>
      <c r="J252" s="170" t="s">
        <v>788</v>
      </c>
      <c r="K252" s="124">
        <f t="shared" si="77"/>
        <v>42</v>
      </c>
      <c r="L252" s="171">
        <f t="shared" si="78"/>
        <v>0.25925925925925924</v>
      </c>
      <c r="M252" s="172" t="s">
        <v>538</v>
      </c>
      <c r="N252" s="173">
        <v>43539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89">
        <v>122</v>
      </c>
      <c r="B253" s="190">
        <v>43399</v>
      </c>
      <c r="C253" s="190"/>
      <c r="D253" s="151" t="s">
        <v>449</v>
      </c>
      <c r="E253" s="191" t="s">
        <v>562</v>
      </c>
      <c r="F253" s="191">
        <v>240</v>
      </c>
      <c r="G253" s="191"/>
      <c r="H253" s="191">
        <v>297</v>
      </c>
      <c r="I253" s="210">
        <v>297</v>
      </c>
      <c r="J253" s="170" t="s">
        <v>621</v>
      </c>
      <c r="K253" s="211">
        <f t="shared" si="77"/>
        <v>57</v>
      </c>
      <c r="L253" s="212">
        <f t="shared" si="78"/>
        <v>0.23749999999999999</v>
      </c>
      <c r="M253" s="213" t="s">
        <v>538</v>
      </c>
      <c r="N253" s="214">
        <v>43417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6">
        <v>123</v>
      </c>
      <c r="B254" s="102">
        <v>43439</v>
      </c>
      <c r="C254" s="102"/>
      <c r="D254" s="144" t="s">
        <v>688</v>
      </c>
      <c r="E254" s="104" t="s">
        <v>562</v>
      </c>
      <c r="F254" s="104">
        <v>202.5</v>
      </c>
      <c r="G254" s="104"/>
      <c r="H254" s="104">
        <v>255</v>
      </c>
      <c r="I254" s="122">
        <v>252</v>
      </c>
      <c r="J254" s="137" t="s">
        <v>621</v>
      </c>
      <c r="K254" s="124">
        <f t="shared" si="77"/>
        <v>52.5</v>
      </c>
      <c r="L254" s="125">
        <f t="shared" si="78"/>
        <v>0.25925925925925924</v>
      </c>
      <c r="M254" s="126" t="s">
        <v>538</v>
      </c>
      <c r="N254" s="127">
        <v>43542</v>
      </c>
      <c r="O254" s="54"/>
      <c r="P254" s="13"/>
      <c r="Q254" s="13"/>
      <c r="R254" s="90" t="s">
        <v>690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9">
        <v>124</v>
      </c>
      <c r="B255" s="190">
        <v>43465</v>
      </c>
      <c r="C255" s="102"/>
      <c r="D255" s="351" t="s">
        <v>394</v>
      </c>
      <c r="E255" s="191" t="s">
        <v>562</v>
      </c>
      <c r="F255" s="191">
        <v>710</v>
      </c>
      <c r="G255" s="191"/>
      <c r="H255" s="191">
        <v>866</v>
      </c>
      <c r="I255" s="210">
        <v>866</v>
      </c>
      <c r="J255" s="170" t="s">
        <v>621</v>
      </c>
      <c r="K255" s="124">
        <f t="shared" si="77"/>
        <v>156</v>
      </c>
      <c r="L255" s="125">
        <f t="shared" si="78"/>
        <v>0.21971830985915494</v>
      </c>
      <c r="M255" s="126" t="s">
        <v>538</v>
      </c>
      <c r="N255" s="322">
        <v>43553</v>
      </c>
      <c r="O255" s="54"/>
      <c r="P255" s="13"/>
      <c r="Q255" s="13"/>
      <c r="R255" s="14" t="s">
        <v>690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89">
        <v>125</v>
      </c>
      <c r="B256" s="190">
        <v>43522</v>
      </c>
      <c r="C256" s="190"/>
      <c r="D256" s="351" t="s">
        <v>139</v>
      </c>
      <c r="E256" s="191" t="s">
        <v>562</v>
      </c>
      <c r="F256" s="191">
        <v>337.25</v>
      </c>
      <c r="G256" s="191"/>
      <c r="H256" s="191">
        <v>398.5</v>
      </c>
      <c r="I256" s="210">
        <v>411</v>
      </c>
      <c r="J256" s="137" t="s">
        <v>787</v>
      </c>
      <c r="K256" s="124">
        <f t="shared" si="77"/>
        <v>61.25</v>
      </c>
      <c r="L256" s="125">
        <f t="shared" si="78"/>
        <v>0.1816160118606375</v>
      </c>
      <c r="M256" s="126" t="s">
        <v>538</v>
      </c>
      <c r="N256" s="322">
        <v>43760</v>
      </c>
      <c r="O256" s="54"/>
      <c r="P256" s="13"/>
      <c r="Q256" s="13"/>
      <c r="R256" s="90" t="s">
        <v>690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327">
        <v>126</v>
      </c>
      <c r="B257" s="155">
        <v>43559</v>
      </c>
      <c r="C257" s="155"/>
      <c r="D257" s="156" t="s">
        <v>386</v>
      </c>
      <c r="E257" s="157" t="s">
        <v>562</v>
      </c>
      <c r="F257" s="157">
        <v>130</v>
      </c>
      <c r="G257" s="157"/>
      <c r="H257" s="157">
        <v>65</v>
      </c>
      <c r="I257" s="174">
        <v>158</v>
      </c>
      <c r="J257" s="134" t="s">
        <v>689</v>
      </c>
      <c r="K257" s="130">
        <f t="shared" si="77"/>
        <v>-65</v>
      </c>
      <c r="L257" s="131">
        <f t="shared" si="78"/>
        <v>-0.5</v>
      </c>
      <c r="M257" s="132" t="s">
        <v>602</v>
      </c>
      <c r="N257" s="133">
        <v>43726</v>
      </c>
      <c r="O257" s="54"/>
      <c r="P257" s="13"/>
      <c r="Q257" s="13"/>
      <c r="R257" s="14" t="s">
        <v>692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328">
        <v>127</v>
      </c>
      <c r="B258" s="175">
        <v>43017</v>
      </c>
      <c r="C258" s="175"/>
      <c r="D258" s="176" t="s">
        <v>166</v>
      </c>
      <c r="E258" s="177" t="s">
        <v>562</v>
      </c>
      <c r="F258" s="178">
        <v>141.5</v>
      </c>
      <c r="G258" s="179"/>
      <c r="H258" s="179">
        <v>183.5</v>
      </c>
      <c r="I258" s="179">
        <v>210</v>
      </c>
      <c r="J258" s="200" t="s">
        <v>779</v>
      </c>
      <c r="K258" s="201">
        <f t="shared" si="77"/>
        <v>42</v>
      </c>
      <c r="L258" s="202">
        <f t="shared" si="78"/>
        <v>0.29681978798586572</v>
      </c>
      <c r="M258" s="178" t="s">
        <v>538</v>
      </c>
      <c r="N258" s="203">
        <v>43042</v>
      </c>
      <c r="O258" s="54"/>
      <c r="P258" s="13"/>
      <c r="Q258" s="13"/>
      <c r="R258" s="90" t="s">
        <v>692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327">
        <v>128</v>
      </c>
      <c r="B259" s="155">
        <v>43074</v>
      </c>
      <c r="C259" s="155"/>
      <c r="D259" s="156" t="s">
        <v>295</v>
      </c>
      <c r="E259" s="157" t="s">
        <v>562</v>
      </c>
      <c r="F259" s="158">
        <v>172</v>
      </c>
      <c r="G259" s="157"/>
      <c r="H259" s="157">
        <v>155.25</v>
      </c>
      <c r="I259" s="174">
        <v>230</v>
      </c>
      <c r="J259" s="340" t="s">
        <v>772</v>
      </c>
      <c r="K259" s="130">
        <f t="shared" ref="K259" si="79">H259-F259</f>
        <v>-16.75</v>
      </c>
      <c r="L259" s="131">
        <f t="shared" ref="L259" si="80">K259/F259</f>
        <v>-9.7383720930232565E-2</v>
      </c>
      <c r="M259" s="132" t="s">
        <v>602</v>
      </c>
      <c r="N259" s="133">
        <v>43787</v>
      </c>
      <c r="O259" s="54"/>
      <c r="P259" s="13"/>
      <c r="Q259" s="13"/>
      <c r="R259" s="14" t="s">
        <v>692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129</v>
      </c>
      <c r="B260" s="190">
        <v>43398</v>
      </c>
      <c r="C260" s="190"/>
      <c r="D260" s="151" t="s">
        <v>103</v>
      </c>
      <c r="E260" s="191" t="s">
        <v>562</v>
      </c>
      <c r="F260" s="191">
        <v>698.5</v>
      </c>
      <c r="G260" s="191"/>
      <c r="H260" s="191">
        <v>890</v>
      </c>
      <c r="I260" s="210">
        <v>890</v>
      </c>
      <c r="J260" s="137" t="s">
        <v>821</v>
      </c>
      <c r="K260" s="124">
        <f t="shared" si="77"/>
        <v>191.5</v>
      </c>
      <c r="L260" s="125">
        <f t="shared" si="78"/>
        <v>0.27415891195418757</v>
      </c>
      <c r="M260" s="126" t="s">
        <v>538</v>
      </c>
      <c r="N260" s="322">
        <v>44328</v>
      </c>
      <c r="O260" s="54"/>
      <c r="P260" s="13"/>
      <c r="Q260" s="13"/>
      <c r="R260" s="14" t="s">
        <v>690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130</v>
      </c>
      <c r="B261" s="190">
        <v>42877</v>
      </c>
      <c r="C261" s="190"/>
      <c r="D261" s="151" t="s">
        <v>365</v>
      </c>
      <c r="E261" s="191" t="s">
        <v>562</v>
      </c>
      <c r="F261" s="191">
        <v>127.6</v>
      </c>
      <c r="G261" s="191"/>
      <c r="H261" s="191">
        <v>138</v>
      </c>
      <c r="I261" s="210">
        <v>190</v>
      </c>
      <c r="J261" s="137" t="s">
        <v>776</v>
      </c>
      <c r="K261" s="124">
        <f t="shared" si="77"/>
        <v>10.400000000000006</v>
      </c>
      <c r="L261" s="125">
        <f t="shared" si="78"/>
        <v>8.1504702194357417E-2</v>
      </c>
      <c r="M261" s="126" t="s">
        <v>538</v>
      </c>
      <c r="N261" s="322">
        <v>43774</v>
      </c>
      <c r="O261" s="54"/>
      <c r="P261" s="13"/>
      <c r="Q261" s="13"/>
      <c r="R261" s="14" t="s">
        <v>692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9">
        <v>131</v>
      </c>
      <c r="B262" s="190">
        <v>43158</v>
      </c>
      <c r="C262" s="190"/>
      <c r="D262" s="151" t="s">
        <v>693</v>
      </c>
      <c r="E262" s="191" t="s">
        <v>562</v>
      </c>
      <c r="F262" s="191">
        <v>317</v>
      </c>
      <c r="G262" s="191"/>
      <c r="H262" s="191">
        <v>382.5</v>
      </c>
      <c r="I262" s="210">
        <v>398</v>
      </c>
      <c r="J262" s="137" t="s">
        <v>811</v>
      </c>
      <c r="K262" s="124">
        <f t="shared" ref="K262" si="81">H262-F262</f>
        <v>65.5</v>
      </c>
      <c r="L262" s="125">
        <f t="shared" ref="L262" si="82">K262/F262</f>
        <v>0.20662460567823343</v>
      </c>
      <c r="M262" s="126" t="s">
        <v>538</v>
      </c>
      <c r="N262" s="322">
        <v>44238</v>
      </c>
      <c r="O262" s="54"/>
      <c r="P262" s="13"/>
      <c r="Q262" s="13"/>
      <c r="R262" s="14" t="s">
        <v>692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327">
        <v>132</v>
      </c>
      <c r="B263" s="155">
        <v>43164</v>
      </c>
      <c r="C263" s="155"/>
      <c r="D263" s="156" t="s">
        <v>133</v>
      </c>
      <c r="E263" s="157" t="s">
        <v>562</v>
      </c>
      <c r="F263" s="158">
        <f>510-14.4</f>
        <v>495.6</v>
      </c>
      <c r="G263" s="157"/>
      <c r="H263" s="157">
        <v>350</v>
      </c>
      <c r="I263" s="174">
        <v>672</v>
      </c>
      <c r="J263" s="340" t="s">
        <v>781</v>
      </c>
      <c r="K263" s="130">
        <f t="shared" ref="K263" si="83">H263-F263</f>
        <v>-145.60000000000002</v>
      </c>
      <c r="L263" s="131">
        <f t="shared" ref="L263" si="84">K263/F263</f>
        <v>-0.29378531073446329</v>
      </c>
      <c r="M263" s="132" t="s">
        <v>602</v>
      </c>
      <c r="N263" s="133">
        <v>43887</v>
      </c>
      <c r="O263" s="54"/>
      <c r="P263" s="13"/>
      <c r="Q263" s="13"/>
      <c r="R263" s="14" t="s">
        <v>690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327">
        <v>133</v>
      </c>
      <c r="B264" s="155">
        <v>43237</v>
      </c>
      <c r="C264" s="155"/>
      <c r="D264" s="156" t="s">
        <v>444</v>
      </c>
      <c r="E264" s="157" t="s">
        <v>562</v>
      </c>
      <c r="F264" s="158">
        <v>230.3</v>
      </c>
      <c r="G264" s="157"/>
      <c r="H264" s="157">
        <v>102.5</v>
      </c>
      <c r="I264" s="174">
        <v>348</v>
      </c>
      <c r="J264" s="340" t="s">
        <v>783</v>
      </c>
      <c r="K264" s="130">
        <f t="shared" ref="K264:K265" si="85">H264-F264</f>
        <v>-127.80000000000001</v>
      </c>
      <c r="L264" s="131">
        <f t="shared" ref="L264:L265" si="86">K264/F264</f>
        <v>-0.55492835432045162</v>
      </c>
      <c r="M264" s="132" t="s">
        <v>602</v>
      </c>
      <c r="N264" s="133">
        <v>43896</v>
      </c>
      <c r="O264" s="54"/>
      <c r="P264" s="13"/>
      <c r="Q264" s="13"/>
      <c r="R264" s="314" t="s">
        <v>690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134</v>
      </c>
      <c r="B265" s="190">
        <v>43258</v>
      </c>
      <c r="C265" s="190"/>
      <c r="D265" s="151" t="s">
        <v>414</v>
      </c>
      <c r="E265" s="191" t="s">
        <v>562</v>
      </c>
      <c r="F265" s="191">
        <f>342.5-5.1</f>
        <v>337.4</v>
      </c>
      <c r="G265" s="191"/>
      <c r="H265" s="191">
        <v>412.5</v>
      </c>
      <c r="I265" s="210">
        <v>439</v>
      </c>
      <c r="J265" s="137" t="s">
        <v>810</v>
      </c>
      <c r="K265" s="124">
        <f t="shared" si="85"/>
        <v>75.100000000000023</v>
      </c>
      <c r="L265" s="125">
        <f t="shared" si="86"/>
        <v>0.22258446947243635</v>
      </c>
      <c r="M265" s="126" t="s">
        <v>538</v>
      </c>
      <c r="N265" s="322">
        <v>44230</v>
      </c>
      <c r="O265" s="54"/>
      <c r="P265" s="13"/>
      <c r="Q265" s="13"/>
      <c r="R265" s="14" t="s">
        <v>692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97">
        <v>135</v>
      </c>
      <c r="B266" s="182">
        <v>43285</v>
      </c>
      <c r="C266" s="182"/>
      <c r="D266" s="185" t="s">
        <v>48</v>
      </c>
      <c r="E266" s="183" t="s">
        <v>562</v>
      </c>
      <c r="F266" s="181">
        <f>127.5-5.53</f>
        <v>121.97</v>
      </c>
      <c r="G266" s="183"/>
      <c r="H266" s="183"/>
      <c r="I266" s="204">
        <v>170</v>
      </c>
      <c r="J266" s="216" t="s">
        <v>540</v>
      </c>
      <c r="K266" s="206"/>
      <c r="L266" s="207"/>
      <c r="M266" s="205" t="s">
        <v>540</v>
      </c>
      <c r="N266" s="208"/>
      <c r="O266" s="54"/>
      <c r="P266" s="13"/>
      <c r="Q266" s="13"/>
      <c r="R266" s="14" t="s">
        <v>690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27">
        <v>136</v>
      </c>
      <c r="B267" s="155">
        <v>43294</v>
      </c>
      <c r="C267" s="155"/>
      <c r="D267" s="156" t="s">
        <v>239</v>
      </c>
      <c r="E267" s="157" t="s">
        <v>562</v>
      </c>
      <c r="F267" s="158">
        <v>46.5</v>
      </c>
      <c r="G267" s="157"/>
      <c r="H267" s="157">
        <v>17</v>
      </c>
      <c r="I267" s="174">
        <v>59</v>
      </c>
      <c r="J267" s="340" t="s">
        <v>780</v>
      </c>
      <c r="K267" s="130">
        <f t="shared" ref="K267:K268" si="87">H267-F267</f>
        <v>-29.5</v>
      </c>
      <c r="L267" s="131">
        <f t="shared" ref="L267:L268" si="88">K267/F267</f>
        <v>-0.63440860215053763</v>
      </c>
      <c r="M267" s="132" t="s">
        <v>602</v>
      </c>
      <c r="N267" s="133">
        <v>43887</v>
      </c>
      <c r="O267" s="54"/>
      <c r="P267" s="13"/>
      <c r="Q267" s="13"/>
      <c r="R267" s="14" t="s">
        <v>690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137</v>
      </c>
      <c r="B268" s="190">
        <v>43396</v>
      </c>
      <c r="C268" s="190"/>
      <c r="D268" s="151" t="s">
        <v>396</v>
      </c>
      <c r="E268" s="191" t="s">
        <v>562</v>
      </c>
      <c r="F268" s="191">
        <v>156.5</v>
      </c>
      <c r="G268" s="191"/>
      <c r="H268" s="191">
        <v>207.5</v>
      </c>
      <c r="I268" s="210">
        <v>191</v>
      </c>
      <c r="J268" s="137" t="s">
        <v>621</v>
      </c>
      <c r="K268" s="124">
        <f t="shared" si="87"/>
        <v>51</v>
      </c>
      <c r="L268" s="125">
        <f t="shared" si="88"/>
        <v>0.32587859424920129</v>
      </c>
      <c r="M268" s="126" t="s">
        <v>538</v>
      </c>
      <c r="N268" s="322">
        <v>44369</v>
      </c>
      <c r="O268" s="54"/>
      <c r="P268" s="13"/>
      <c r="Q268" s="13"/>
      <c r="R268" s="14" t="s">
        <v>690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138</v>
      </c>
      <c r="B269" s="190">
        <v>43439</v>
      </c>
      <c r="C269" s="190"/>
      <c r="D269" s="151" t="s">
        <v>319</v>
      </c>
      <c r="E269" s="191" t="s">
        <v>562</v>
      </c>
      <c r="F269" s="191">
        <v>259.5</v>
      </c>
      <c r="G269" s="191"/>
      <c r="H269" s="191">
        <v>320</v>
      </c>
      <c r="I269" s="210">
        <v>320</v>
      </c>
      <c r="J269" s="137" t="s">
        <v>621</v>
      </c>
      <c r="K269" s="124">
        <f t="shared" ref="K269" si="89">H269-F269</f>
        <v>60.5</v>
      </c>
      <c r="L269" s="125">
        <f t="shared" ref="L269" si="90">K269/F269</f>
        <v>0.23314065510597304</v>
      </c>
      <c r="M269" s="126" t="s">
        <v>538</v>
      </c>
      <c r="N269" s="322">
        <v>44323</v>
      </c>
      <c r="O269" s="54"/>
      <c r="P269" s="13"/>
      <c r="Q269" s="13"/>
      <c r="R269" s="14" t="s">
        <v>690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327">
        <v>139</v>
      </c>
      <c r="B270" s="155">
        <v>43439</v>
      </c>
      <c r="C270" s="155"/>
      <c r="D270" s="156" t="s">
        <v>714</v>
      </c>
      <c r="E270" s="157" t="s">
        <v>562</v>
      </c>
      <c r="F270" s="157">
        <v>715</v>
      </c>
      <c r="G270" s="157"/>
      <c r="H270" s="157">
        <v>445</v>
      </c>
      <c r="I270" s="174">
        <v>840</v>
      </c>
      <c r="J270" s="134" t="s">
        <v>760</v>
      </c>
      <c r="K270" s="130">
        <f t="shared" ref="K270:K273" si="91">H270-F270</f>
        <v>-270</v>
      </c>
      <c r="L270" s="131">
        <f t="shared" ref="L270:L273" si="92">K270/F270</f>
        <v>-0.3776223776223776</v>
      </c>
      <c r="M270" s="132" t="s">
        <v>602</v>
      </c>
      <c r="N270" s="133">
        <v>43800</v>
      </c>
      <c r="O270" s="54"/>
      <c r="P270" s="13"/>
      <c r="Q270" s="13"/>
      <c r="R270" s="14" t="s">
        <v>690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140</v>
      </c>
      <c r="B271" s="190">
        <v>43469</v>
      </c>
      <c r="C271" s="190"/>
      <c r="D271" s="151" t="s">
        <v>143</v>
      </c>
      <c r="E271" s="191" t="s">
        <v>562</v>
      </c>
      <c r="F271" s="191">
        <v>875</v>
      </c>
      <c r="G271" s="191"/>
      <c r="H271" s="191">
        <v>1165</v>
      </c>
      <c r="I271" s="210">
        <v>1185</v>
      </c>
      <c r="J271" s="137" t="s">
        <v>785</v>
      </c>
      <c r="K271" s="124">
        <f t="shared" si="91"/>
        <v>290</v>
      </c>
      <c r="L271" s="125">
        <f t="shared" si="92"/>
        <v>0.33142857142857141</v>
      </c>
      <c r="M271" s="126" t="s">
        <v>538</v>
      </c>
      <c r="N271" s="322">
        <v>43847</v>
      </c>
      <c r="O271" s="54"/>
      <c r="P271" s="13"/>
      <c r="Q271" s="13"/>
      <c r="R271" s="314" t="s">
        <v>690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89">
        <v>141</v>
      </c>
      <c r="B272" s="190">
        <v>43559</v>
      </c>
      <c r="C272" s="190"/>
      <c r="D272" s="351" t="s">
        <v>333</v>
      </c>
      <c r="E272" s="191" t="s">
        <v>562</v>
      </c>
      <c r="F272" s="191">
        <f>387-14.63</f>
        <v>372.37</v>
      </c>
      <c r="G272" s="191"/>
      <c r="H272" s="191">
        <v>490</v>
      </c>
      <c r="I272" s="210">
        <v>490</v>
      </c>
      <c r="J272" s="137" t="s">
        <v>621</v>
      </c>
      <c r="K272" s="124">
        <f t="shared" si="91"/>
        <v>117.63</v>
      </c>
      <c r="L272" s="125">
        <f t="shared" si="92"/>
        <v>0.31589548030185027</v>
      </c>
      <c r="M272" s="126" t="s">
        <v>538</v>
      </c>
      <c r="N272" s="322">
        <v>43850</v>
      </c>
      <c r="O272" s="54"/>
      <c r="P272" s="13"/>
      <c r="Q272" s="13"/>
      <c r="R272" s="314" t="s">
        <v>690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327">
        <v>142</v>
      </c>
      <c r="B273" s="155">
        <v>43578</v>
      </c>
      <c r="C273" s="155"/>
      <c r="D273" s="156" t="s">
        <v>715</v>
      </c>
      <c r="E273" s="157" t="s">
        <v>539</v>
      </c>
      <c r="F273" s="157">
        <v>220</v>
      </c>
      <c r="G273" s="157"/>
      <c r="H273" s="157">
        <v>127.5</v>
      </c>
      <c r="I273" s="174">
        <v>284</v>
      </c>
      <c r="J273" s="340" t="s">
        <v>784</v>
      </c>
      <c r="K273" s="130">
        <f t="shared" si="91"/>
        <v>-92.5</v>
      </c>
      <c r="L273" s="131">
        <f t="shared" si="92"/>
        <v>-0.42045454545454547</v>
      </c>
      <c r="M273" s="132" t="s">
        <v>602</v>
      </c>
      <c r="N273" s="133">
        <v>43896</v>
      </c>
      <c r="O273" s="54"/>
      <c r="P273" s="13"/>
      <c r="Q273" s="13"/>
      <c r="R273" s="14" t="s">
        <v>690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89">
        <v>143</v>
      </c>
      <c r="B274" s="190">
        <v>43622</v>
      </c>
      <c r="C274" s="190"/>
      <c r="D274" s="351" t="s">
        <v>450</v>
      </c>
      <c r="E274" s="191" t="s">
        <v>539</v>
      </c>
      <c r="F274" s="191">
        <v>332.8</v>
      </c>
      <c r="G274" s="191"/>
      <c r="H274" s="191">
        <v>405</v>
      </c>
      <c r="I274" s="210">
        <v>419</v>
      </c>
      <c r="J274" s="137" t="s">
        <v>786</v>
      </c>
      <c r="K274" s="124">
        <f t="shared" ref="K274" si="93">H274-F274</f>
        <v>72.199999999999989</v>
      </c>
      <c r="L274" s="125">
        <f t="shared" ref="L274" si="94">K274/F274</f>
        <v>0.21694711538461534</v>
      </c>
      <c r="M274" s="126" t="s">
        <v>538</v>
      </c>
      <c r="N274" s="322">
        <v>43860</v>
      </c>
      <c r="O274" s="54"/>
      <c r="P274" s="13"/>
      <c r="Q274" s="13"/>
      <c r="R274" s="14" t="s">
        <v>692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40">
        <v>144</v>
      </c>
      <c r="B275" s="139">
        <v>43641</v>
      </c>
      <c r="C275" s="139"/>
      <c r="D275" s="140" t="s">
        <v>137</v>
      </c>
      <c r="E275" s="141" t="s">
        <v>562</v>
      </c>
      <c r="F275" s="142">
        <v>386</v>
      </c>
      <c r="G275" s="143"/>
      <c r="H275" s="143">
        <v>395</v>
      </c>
      <c r="I275" s="143">
        <v>452</v>
      </c>
      <c r="J275" s="161" t="s">
        <v>777</v>
      </c>
      <c r="K275" s="162">
        <f t="shared" ref="K275" si="95">H275-F275</f>
        <v>9</v>
      </c>
      <c r="L275" s="163">
        <f t="shared" ref="L275" si="96">K275/F275</f>
        <v>2.3316062176165803E-2</v>
      </c>
      <c r="M275" s="164" t="s">
        <v>647</v>
      </c>
      <c r="N275" s="165">
        <v>43868</v>
      </c>
      <c r="O275" s="13"/>
      <c r="P275" s="13"/>
      <c r="Q275" s="13"/>
      <c r="R275" s="14" t="s">
        <v>692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329">
        <v>145</v>
      </c>
      <c r="B276" s="180">
        <v>43707</v>
      </c>
      <c r="C276" s="180"/>
      <c r="D276" s="185" t="s">
        <v>255</v>
      </c>
      <c r="E276" s="183" t="s">
        <v>562</v>
      </c>
      <c r="F276" s="183" t="s">
        <v>694</v>
      </c>
      <c r="G276" s="183"/>
      <c r="H276" s="183"/>
      <c r="I276" s="204">
        <v>190</v>
      </c>
      <c r="J276" s="216" t="s">
        <v>540</v>
      </c>
      <c r="K276" s="206"/>
      <c r="L276" s="207"/>
      <c r="M276" s="321" t="s">
        <v>540</v>
      </c>
      <c r="N276" s="208"/>
      <c r="O276" s="13"/>
      <c r="P276" s="13"/>
      <c r="Q276" s="13"/>
      <c r="R276" s="314" t="s">
        <v>690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89">
        <v>146</v>
      </c>
      <c r="B277" s="190">
        <v>43731</v>
      </c>
      <c r="C277" s="190"/>
      <c r="D277" s="151" t="s">
        <v>407</v>
      </c>
      <c r="E277" s="191" t="s">
        <v>562</v>
      </c>
      <c r="F277" s="191">
        <v>235</v>
      </c>
      <c r="G277" s="191"/>
      <c r="H277" s="191">
        <v>295</v>
      </c>
      <c r="I277" s="210">
        <v>296</v>
      </c>
      <c r="J277" s="137" t="s">
        <v>765</v>
      </c>
      <c r="K277" s="124">
        <f t="shared" ref="K277" si="97">H277-F277</f>
        <v>60</v>
      </c>
      <c r="L277" s="125">
        <f t="shared" ref="L277" si="98">K277/F277</f>
        <v>0.25531914893617019</v>
      </c>
      <c r="M277" s="126" t="s">
        <v>538</v>
      </c>
      <c r="N277" s="322">
        <v>43844</v>
      </c>
      <c r="O277" s="54"/>
      <c r="P277" s="13"/>
      <c r="Q277" s="13"/>
      <c r="R277" s="14" t="s">
        <v>692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89">
        <v>147</v>
      </c>
      <c r="B278" s="190">
        <v>43752</v>
      </c>
      <c r="C278" s="190"/>
      <c r="D278" s="151" t="s">
        <v>756</v>
      </c>
      <c r="E278" s="191" t="s">
        <v>562</v>
      </c>
      <c r="F278" s="191">
        <v>277.5</v>
      </c>
      <c r="G278" s="191"/>
      <c r="H278" s="191">
        <v>333</v>
      </c>
      <c r="I278" s="210">
        <v>333</v>
      </c>
      <c r="J278" s="137" t="s">
        <v>766</v>
      </c>
      <c r="K278" s="124">
        <f t="shared" ref="K278" si="99">H278-F278</f>
        <v>55.5</v>
      </c>
      <c r="L278" s="125">
        <f t="shared" ref="L278" si="100">K278/F278</f>
        <v>0.2</v>
      </c>
      <c r="M278" s="126" t="s">
        <v>538</v>
      </c>
      <c r="N278" s="322">
        <v>43846</v>
      </c>
      <c r="O278" s="54"/>
      <c r="P278" s="13"/>
      <c r="Q278" s="13"/>
      <c r="R278" s="314" t="s">
        <v>690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89">
        <v>148</v>
      </c>
      <c r="B279" s="190">
        <v>43752</v>
      </c>
      <c r="C279" s="190"/>
      <c r="D279" s="151" t="s">
        <v>755</v>
      </c>
      <c r="E279" s="191" t="s">
        <v>562</v>
      </c>
      <c r="F279" s="191">
        <v>930</v>
      </c>
      <c r="G279" s="191"/>
      <c r="H279" s="191">
        <v>1165</v>
      </c>
      <c r="I279" s="210">
        <v>1200</v>
      </c>
      <c r="J279" s="137" t="s">
        <v>767</v>
      </c>
      <c r="K279" s="124">
        <f t="shared" ref="K279:K280" si="101">H279-F279</f>
        <v>235</v>
      </c>
      <c r="L279" s="125">
        <f t="shared" ref="L279:L280" si="102">K279/F279</f>
        <v>0.25268817204301075</v>
      </c>
      <c r="M279" s="126" t="s">
        <v>538</v>
      </c>
      <c r="N279" s="322">
        <v>43847</v>
      </c>
      <c r="O279" s="54"/>
      <c r="P279" s="13"/>
      <c r="Q279" s="13"/>
      <c r="R279" s="314" t="s">
        <v>692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89">
        <v>149</v>
      </c>
      <c r="B280" s="190">
        <v>43753</v>
      </c>
      <c r="C280" s="190"/>
      <c r="D280" s="151" t="s">
        <v>754</v>
      </c>
      <c r="E280" s="191" t="s">
        <v>562</v>
      </c>
      <c r="F280" s="192">
        <v>111</v>
      </c>
      <c r="G280" s="191"/>
      <c r="H280" s="191">
        <v>141</v>
      </c>
      <c r="I280" s="210">
        <v>141</v>
      </c>
      <c r="J280" s="412" t="s">
        <v>822</v>
      </c>
      <c r="K280" s="124">
        <f t="shared" si="101"/>
        <v>30</v>
      </c>
      <c r="L280" s="125">
        <f t="shared" si="102"/>
        <v>0.27027027027027029</v>
      </c>
      <c r="M280" s="126" t="s">
        <v>538</v>
      </c>
      <c r="N280" s="322">
        <v>44328</v>
      </c>
      <c r="O280" s="13"/>
      <c r="P280" s="13"/>
      <c r="Q280" s="13"/>
      <c r="R280" s="314" t="s">
        <v>692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89">
        <v>150</v>
      </c>
      <c r="B281" s="190">
        <v>43753</v>
      </c>
      <c r="C281" s="190"/>
      <c r="D281" s="151" t="s">
        <v>753</v>
      </c>
      <c r="E281" s="191" t="s">
        <v>562</v>
      </c>
      <c r="F281" s="192">
        <v>296</v>
      </c>
      <c r="G281" s="191"/>
      <c r="H281" s="191">
        <v>370</v>
      </c>
      <c r="I281" s="210">
        <v>370</v>
      </c>
      <c r="J281" s="137" t="s">
        <v>621</v>
      </c>
      <c r="K281" s="124">
        <f t="shared" ref="K281:K282" si="103">H281-F281</f>
        <v>74</v>
      </c>
      <c r="L281" s="125">
        <f t="shared" ref="L281:L282" si="104">K281/F281</f>
        <v>0.25</v>
      </c>
      <c r="M281" s="126" t="s">
        <v>538</v>
      </c>
      <c r="N281" s="322">
        <v>43853</v>
      </c>
      <c r="O281" s="54"/>
      <c r="P281" s="13"/>
      <c r="Q281" s="13"/>
      <c r="R281" s="314" t="s">
        <v>692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89">
        <v>151</v>
      </c>
      <c r="B282" s="190">
        <v>43754</v>
      </c>
      <c r="C282" s="190"/>
      <c r="D282" s="151" t="s">
        <v>752</v>
      </c>
      <c r="E282" s="191" t="s">
        <v>562</v>
      </c>
      <c r="F282" s="192">
        <v>300</v>
      </c>
      <c r="G282" s="191"/>
      <c r="H282" s="191">
        <v>382.5</v>
      </c>
      <c r="I282" s="210">
        <v>344</v>
      </c>
      <c r="J282" s="412" t="s">
        <v>812</v>
      </c>
      <c r="K282" s="124">
        <f t="shared" si="103"/>
        <v>82.5</v>
      </c>
      <c r="L282" s="125">
        <f t="shared" si="104"/>
        <v>0.27500000000000002</v>
      </c>
      <c r="M282" s="126" t="s">
        <v>538</v>
      </c>
      <c r="N282" s="322">
        <v>44238</v>
      </c>
      <c r="O282" s="13"/>
      <c r="P282" s="13"/>
      <c r="Q282" s="13"/>
      <c r="R282" s="314" t="s">
        <v>692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316">
        <v>152</v>
      </c>
      <c r="B283" s="194">
        <v>43832</v>
      </c>
      <c r="C283" s="194"/>
      <c r="D283" s="198" t="s">
        <v>738</v>
      </c>
      <c r="E283" s="195" t="s">
        <v>562</v>
      </c>
      <c r="F283" s="196" t="s">
        <v>764</v>
      </c>
      <c r="G283" s="195"/>
      <c r="H283" s="195"/>
      <c r="I283" s="215">
        <v>590</v>
      </c>
      <c r="J283" s="216" t="s">
        <v>540</v>
      </c>
      <c r="K283" s="216"/>
      <c r="L283" s="119"/>
      <c r="M283" s="313" t="s">
        <v>540</v>
      </c>
      <c r="N283" s="218"/>
      <c r="O283" s="13"/>
      <c r="P283" s="13"/>
      <c r="Q283" s="13"/>
      <c r="R283" s="314" t="s">
        <v>692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89">
        <v>153</v>
      </c>
      <c r="B284" s="190">
        <v>43966</v>
      </c>
      <c r="C284" s="190"/>
      <c r="D284" s="151" t="s">
        <v>64</v>
      </c>
      <c r="E284" s="191" t="s">
        <v>562</v>
      </c>
      <c r="F284" s="192">
        <v>67.5</v>
      </c>
      <c r="G284" s="191"/>
      <c r="H284" s="191">
        <v>86</v>
      </c>
      <c r="I284" s="210">
        <v>86</v>
      </c>
      <c r="J284" s="137" t="s">
        <v>794</v>
      </c>
      <c r="K284" s="124">
        <f t="shared" ref="K284:K285" si="105">H284-F284</f>
        <v>18.5</v>
      </c>
      <c r="L284" s="125">
        <f t="shared" ref="L284:L285" si="106">K284/F284</f>
        <v>0.27407407407407408</v>
      </c>
      <c r="M284" s="126" t="s">
        <v>538</v>
      </c>
      <c r="N284" s="322">
        <v>44008</v>
      </c>
      <c r="O284" s="54"/>
      <c r="P284" s="13"/>
      <c r="Q284" s="13"/>
      <c r="R284" s="314" t="s">
        <v>692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89">
        <v>154</v>
      </c>
      <c r="B285" s="190">
        <v>44035</v>
      </c>
      <c r="C285" s="190"/>
      <c r="D285" s="151" t="s">
        <v>449</v>
      </c>
      <c r="E285" s="191" t="s">
        <v>562</v>
      </c>
      <c r="F285" s="192">
        <v>231</v>
      </c>
      <c r="G285" s="191"/>
      <c r="H285" s="191">
        <v>281</v>
      </c>
      <c r="I285" s="210">
        <v>281</v>
      </c>
      <c r="J285" s="137" t="s">
        <v>621</v>
      </c>
      <c r="K285" s="124">
        <f t="shared" si="105"/>
        <v>50</v>
      </c>
      <c r="L285" s="125">
        <f t="shared" si="106"/>
        <v>0.21645021645021645</v>
      </c>
      <c r="M285" s="126" t="s">
        <v>538</v>
      </c>
      <c r="N285" s="322">
        <v>44358</v>
      </c>
      <c r="O285" s="13"/>
      <c r="P285" s="13"/>
      <c r="Q285" s="13"/>
      <c r="R285" s="314" t="s">
        <v>692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89">
        <v>155</v>
      </c>
      <c r="B286" s="190">
        <v>44092</v>
      </c>
      <c r="C286" s="190"/>
      <c r="D286" s="151" t="s">
        <v>390</v>
      </c>
      <c r="E286" s="191" t="s">
        <v>562</v>
      </c>
      <c r="F286" s="191">
        <v>206</v>
      </c>
      <c r="G286" s="191"/>
      <c r="H286" s="191">
        <v>248</v>
      </c>
      <c r="I286" s="210">
        <v>248</v>
      </c>
      <c r="J286" s="137" t="s">
        <v>621</v>
      </c>
      <c r="K286" s="124">
        <f t="shared" ref="K286:K287" si="107">H286-F286</f>
        <v>42</v>
      </c>
      <c r="L286" s="125">
        <f t="shared" ref="L286:L287" si="108">K286/F286</f>
        <v>0.20388349514563106</v>
      </c>
      <c r="M286" s="126" t="s">
        <v>538</v>
      </c>
      <c r="N286" s="322">
        <v>44214</v>
      </c>
      <c r="O286" s="54"/>
      <c r="P286" s="13"/>
      <c r="Q286" s="13"/>
      <c r="R286" s="314" t="s">
        <v>692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89">
        <v>156</v>
      </c>
      <c r="B287" s="190">
        <v>44140</v>
      </c>
      <c r="C287" s="190"/>
      <c r="D287" s="151" t="s">
        <v>390</v>
      </c>
      <c r="E287" s="191" t="s">
        <v>562</v>
      </c>
      <c r="F287" s="191">
        <v>182.5</v>
      </c>
      <c r="G287" s="191"/>
      <c r="H287" s="191">
        <v>248</v>
      </c>
      <c r="I287" s="210">
        <v>248</v>
      </c>
      <c r="J287" s="137" t="s">
        <v>621</v>
      </c>
      <c r="K287" s="124">
        <f t="shared" si="107"/>
        <v>65.5</v>
      </c>
      <c r="L287" s="125">
        <f t="shared" si="108"/>
        <v>0.35890410958904112</v>
      </c>
      <c r="M287" s="126" t="s">
        <v>538</v>
      </c>
      <c r="N287" s="322">
        <v>44214</v>
      </c>
      <c r="O287" s="54"/>
      <c r="P287" s="13"/>
      <c r="Q287" s="13"/>
      <c r="R287" s="314" t="s">
        <v>692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89">
        <v>157</v>
      </c>
      <c r="B288" s="190">
        <v>44140</v>
      </c>
      <c r="C288" s="190"/>
      <c r="D288" s="151" t="s">
        <v>319</v>
      </c>
      <c r="E288" s="191" t="s">
        <v>562</v>
      </c>
      <c r="F288" s="191">
        <v>247.5</v>
      </c>
      <c r="G288" s="191"/>
      <c r="H288" s="191">
        <v>320</v>
      </c>
      <c r="I288" s="210">
        <v>320</v>
      </c>
      <c r="J288" s="137" t="s">
        <v>621</v>
      </c>
      <c r="K288" s="124">
        <f t="shared" ref="K288" si="109">H288-F288</f>
        <v>72.5</v>
      </c>
      <c r="L288" s="125">
        <f t="shared" ref="L288" si="110">K288/F288</f>
        <v>0.29292929292929293</v>
      </c>
      <c r="M288" s="126" t="s">
        <v>538</v>
      </c>
      <c r="N288" s="322">
        <v>44323</v>
      </c>
      <c r="O288" s="13"/>
      <c r="P288" s="13"/>
      <c r="Q288" s="13"/>
      <c r="R288" s="314" t="s">
        <v>692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89">
        <v>158</v>
      </c>
      <c r="B289" s="190">
        <v>44140</v>
      </c>
      <c r="C289" s="190"/>
      <c r="D289" s="151" t="s">
        <v>446</v>
      </c>
      <c r="E289" s="191" t="s">
        <v>562</v>
      </c>
      <c r="F289" s="192">
        <v>925</v>
      </c>
      <c r="G289" s="191"/>
      <c r="H289" s="191">
        <v>1095</v>
      </c>
      <c r="I289" s="210">
        <v>1093</v>
      </c>
      <c r="J289" s="412" t="s">
        <v>802</v>
      </c>
      <c r="K289" s="124">
        <f t="shared" ref="K289" si="111">H289-F289</f>
        <v>170</v>
      </c>
      <c r="L289" s="125">
        <f t="shared" ref="L289" si="112">K289/F289</f>
        <v>0.18378378378378379</v>
      </c>
      <c r="M289" s="126" t="s">
        <v>538</v>
      </c>
      <c r="N289" s="322">
        <v>44201</v>
      </c>
      <c r="O289" s="13"/>
      <c r="P289" s="13"/>
      <c r="Q289" s="13"/>
      <c r="R289" s="314" t="s">
        <v>692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89">
        <v>159</v>
      </c>
      <c r="B290" s="190">
        <v>44140</v>
      </c>
      <c r="C290" s="190"/>
      <c r="D290" s="151" t="s">
        <v>333</v>
      </c>
      <c r="E290" s="191" t="s">
        <v>562</v>
      </c>
      <c r="F290" s="192">
        <v>332.5</v>
      </c>
      <c r="G290" s="191"/>
      <c r="H290" s="191">
        <v>393</v>
      </c>
      <c r="I290" s="210">
        <v>406</v>
      </c>
      <c r="J290" s="412" t="s">
        <v>815</v>
      </c>
      <c r="K290" s="124">
        <f t="shared" ref="K290:K291" si="113">H290-F290</f>
        <v>60.5</v>
      </c>
      <c r="L290" s="125">
        <f t="shared" ref="L290:L291" si="114">K290/F290</f>
        <v>0.18195488721804512</v>
      </c>
      <c r="M290" s="126" t="s">
        <v>538</v>
      </c>
      <c r="N290" s="322">
        <v>44256</v>
      </c>
      <c r="O290" s="13"/>
      <c r="P290" s="13"/>
      <c r="Q290" s="13"/>
      <c r="R290" s="314" t="s">
        <v>692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89">
        <v>160</v>
      </c>
      <c r="B291" s="190">
        <v>44141</v>
      </c>
      <c r="C291" s="190"/>
      <c r="D291" s="151" t="s">
        <v>449</v>
      </c>
      <c r="E291" s="191" t="s">
        <v>562</v>
      </c>
      <c r="F291" s="192">
        <v>231</v>
      </c>
      <c r="G291" s="191"/>
      <c r="H291" s="191">
        <v>281</v>
      </c>
      <c r="I291" s="210">
        <v>281</v>
      </c>
      <c r="J291" s="137" t="s">
        <v>621</v>
      </c>
      <c r="K291" s="124">
        <f t="shared" si="113"/>
        <v>50</v>
      </c>
      <c r="L291" s="125">
        <f t="shared" si="114"/>
        <v>0.21645021645021645</v>
      </c>
      <c r="M291" s="126" t="s">
        <v>538</v>
      </c>
      <c r="N291" s="322">
        <v>44358</v>
      </c>
      <c r="O291" s="13"/>
      <c r="P291" s="13"/>
      <c r="Q291" s="13"/>
      <c r="R291" s="314" t="s">
        <v>692</v>
      </c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93">
        <v>161</v>
      </c>
      <c r="B292" s="194">
        <v>44187</v>
      </c>
      <c r="C292" s="194"/>
      <c r="D292" s="198" t="s">
        <v>735</v>
      </c>
      <c r="E292" s="195" t="s">
        <v>562</v>
      </c>
      <c r="F292" s="409" t="s">
        <v>801</v>
      </c>
      <c r="G292" s="195"/>
      <c r="H292" s="195"/>
      <c r="I292" s="215">
        <v>239</v>
      </c>
      <c r="J292" s="410" t="s">
        <v>540</v>
      </c>
      <c r="K292" s="216"/>
      <c r="L292" s="119"/>
      <c r="M292" s="217"/>
      <c r="N292" s="218"/>
      <c r="O292" s="13"/>
      <c r="P292" s="13"/>
      <c r="Q292" s="13"/>
      <c r="R292" s="314" t="s">
        <v>692</v>
      </c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93">
        <v>162</v>
      </c>
      <c r="B293" s="194">
        <v>44258</v>
      </c>
      <c r="C293" s="194"/>
      <c r="D293" s="198" t="s">
        <v>738</v>
      </c>
      <c r="E293" s="195" t="s">
        <v>562</v>
      </c>
      <c r="F293" s="196" t="s">
        <v>764</v>
      </c>
      <c r="G293" s="195"/>
      <c r="H293" s="195"/>
      <c r="I293" s="215">
        <v>590</v>
      </c>
      <c r="J293" s="216" t="s">
        <v>540</v>
      </c>
      <c r="K293" s="216"/>
      <c r="L293" s="119"/>
      <c r="M293" s="313"/>
      <c r="N293" s="218"/>
      <c r="O293" s="13"/>
      <c r="P293" s="13"/>
      <c r="R293" s="314" t="s">
        <v>692</v>
      </c>
    </row>
    <row r="294" spans="1:26">
      <c r="A294" s="189">
        <v>163</v>
      </c>
      <c r="B294" s="190">
        <v>44274</v>
      </c>
      <c r="C294" s="190"/>
      <c r="D294" s="331" t="s">
        <v>333</v>
      </c>
      <c r="E294" s="191" t="s">
        <v>562</v>
      </c>
      <c r="F294" s="192">
        <v>355</v>
      </c>
      <c r="G294" s="191"/>
      <c r="H294" s="191">
        <v>422.5</v>
      </c>
      <c r="I294" s="210">
        <v>420</v>
      </c>
      <c r="J294" s="412" t="s">
        <v>835</v>
      </c>
      <c r="K294" s="124">
        <f t="shared" ref="K294" si="115">H294-F294</f>
        <v>67.5</v>
      </c>
      <c r="L294" s="125">
        <f t="shared" ref="L294" si="116">K294/F294</f>
        <v>0.19014084507042253</v>
      </c>
      <c r="M294" s="126" t="s">
        <v>538</v>
      </c>
      <c r="N294" s="322">
        <v>44361</v>
      </c>
      <c r="O294" s="13"/>
      <c r="R294" s="422" t="s">
        <v>692</v>
      </c>
    </row>
    <row r="295" spans="1:26">
      <c r="A295" s="189">
        <v>164</v>
      </c>
      <c r="B295" s="190">
        <v>44295</v>
      </c>
      <c r="C295" s="190"/>
      <c r="D295" s="331" t="s">
        <v>817</v>
      </c>
      <c r="E295" s="191" t="s">
        <v>562</v>
      </c>
      <c r="F295" s="192">
        <v>555</v>
      </c>
      <c r="G295" s="191"/>
      <c r="H295" s="191">
        <v>663</v>
      </c>
      <c r="I295" s="210">
        <v>663</v>
      </c>
      <c r="J295" s="412" t="s">
        <v>818</v>
      </c>
      <c r="K295" s="124">
        <f t="shared" ref="K295:K296" si="117">H295-F295</f>
        <v>108</v>
      </c>
      <c r="L295" s="125">
        <f t="shared" ref="L295:L296" si="118">K295/F295</f>
        <v>0.19459459459459461</v>
      </c>
      <c r="M295" s="126" t="s">
        <v>538</v>
      </c>
      <c r="N295" s="322">
        <v>44321</v>
      </c>
      <c r="O295" s="13"/>
      <c r="P295" s="13"/>
      <c r="Q295" s="13"/>
      <c r="R295" s="314"/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89">
        <v>165</v>
      </c>
      <c r="B296" s="190">
        <v>44308</v>
      </c>
      <c r="C296" s="190"/>
      <c r="D296" s="331" t="s">
        <v>365</v>
      </c>
      <c r="E296" s="191" t="s">
        <v>562</v>
      </c>
      <c r="F296" s="192">
        <v>126.5</v>
      </c>
      <c r="G296" s="191"/>
      <c r="H296" s="191">
        <v>155</v>
      </c>
      <c r="I296" s="210">
        <v>155</v>
      </c>
      <c r="J296" s="137" t="s">
        <v>621</v>
      </c>
      <c r="K296" s="124">
        <f t="shared" si="117"/>
        <v>28.5</v>
      </c>
      <c r="L296" s="125">
        <f t="shared" si="118"/>
        <v>0.22529644268774704</v>
      </c>
      <c r="M296" s="126" t="s">
        <v>538</v>
      </c>
      <c r="N296" s="322">
        <v>44362</v>
      </c>
      <c r="O296" s="13"/>
      <c r="R296" s="219"/>
    </row>
    <row r="297" spans="1:26">
      <c r="A297" s="193">
        <v>166</v>
      </c>
      <c r="B297" s="194">
        <v>44368</v>
      </c>
      <c r="C297" s="194"/>
      <c r="D297" s="198" t="s">
        <v>808</v>
      </c>
      <c r="E297" s="195" t="s">
        <v>562</v>
      </c>
      <c r="F297" s="196" t="s">
        <v>841</v>
      </c>
      <c r="G297" s="195"/>
      <c r="H297" s="195"/>
      <c r="I297" s="215">
        <v>344</v>
      </c>
      <c r="J297" s="216" t="s">
        <v>540</v>
      </c>
      <c r="K297" s="193"/>
      <c r="L297" s="194"/>
      <c r="M297" s="194"/>
      <c r="N297" s="198"/>
      <c r="O297" s="13"/>
      <c r="R297" s="219"/>
    </row>
    <row r="298" spans="1:26">
      <c r="A298" s="193">
        <v>167</v>
      </c>
      <c r="B298" s="194">
        <v>44368</v>
      </c>
      <c r="C298" s="194"/>
      <c r="D298" s="198" t="s">
        <v>449</v>
      </c>
      <c r="E298" s="195" t="s">
        <v>562</v>
      </c>
      <c r="F298" s="196" t="s">
        <v>842</v>
      </c>
      <c r="G298" s="195"/>
      <c r="H298" s="195"/>
      <c r="I298" s="215">
        <v>320</v>
      </c>
      <c r="J298" s="216" t="s">
        <v>540</v>
      </c>
      <c r="K298" s="193"/>
      <c r="L298" s="194"/>
      <c r="M298" s="194"/>
      <c r="N298" s="198"/>
      <c r="R298" s="219"/>
    </row>
    <row r="299" spans="1:26">
      <c r="R299" s="219"/>
    </row>
    <row r="300" spans="1:26">
      <c r="R300" s="219"/>
    </row>
    <row r="301" spans="1:26">
      <c r="R301" s="219"/>
    </row>
    <row r="302" spans="1:26">
      <c r="R302" s="219"/>
    </row>
    <row r="303" spans="1:26">
      <c r="R303" s="219"/>
    </row>
    <row r="304" spans="1:26">
      <c r="A304" s="193"/>
      <c r="B304" s="184" t="s">
        <v>759</v>
      </c>
      <c r="R304" s="219"/>
    </row>
    <row r="314" spans="1:6">
      <c r="A314" s="199"/>
    </row>
    <row r="315" spans="1:6">
      <c r="A315" s="199"/>
      <c r="F315" s="411"/>
    </row>
    <row r="316" spans="1:6">
      <c r="A316" s="195"/>
    </row>
  </sheetData>
  <autoFilter ref="R1:R312"/>
  <mergeCells count="23">
    <mergeCell ref="O82:O83"/>
    <mergeCell ref="P82:P83"/>
    <mergeCell ref="A82:A83"/>
    <mergeCell ref="B82:B83"/>
    <mergeCell ref="J82:J83"/>
    <mergeCell ref="M82:M83"/>
    <mergeCell ref="N82:N83"/>
    <mergeCell ref="O91:O92"/>
    <mergeCell ref="P91:P92"/>
    <mergeCell ref="O88:O89"/>
    <mergeCell ref="P88:P89"/>
    <mergeCell ref="A91:A92"/>
    <mergeCell ref="B91:B92"/>
    <mergeCell ref="J91:J92"/>
    <mergeCell ref="M91:M92"/>
    <mergeCell ref="N91:N92"/>
    <mergeCell ref="A88:A89"/>
    <mergeCell ref="B88:B89"/>
    <mergeCell ref="J88:J89"/>
    <mergeCell ref="M88:M89"/>
    <mergeCell ref="N88:N89"/>
    <mergeCell ref="I88:I89"/>
    <mergeCell ref="L88:L89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2021-07-13T02:37:13Z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