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F&amp;O)'!$R$1:$R$303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44" i="7"/>
  <c r="K44"/>
  <c r="M44" s="1"/>
  <c r="L40"/>
  <c r="K40"/>
  <c r="L45"/>
  <c r="K45"/>
  <c r="M45" s="1"/>
  <c r="K88"/>
  <c r="M88" s="1"/>
  <c r="K87"/>
  <c r="M87" s="1"/>
  <c r="L60"/>
  <c r="K60"/>
  <c r="K85"/>
  <c r="M85" s="1"/>
  <c r="K86"/>
  <c r="M86" s="1"/>
  <c r="L65"/>
  <c r="L43"/>
  <c r="K43"/>
  <c r="M43" s="1"/>
  <c r="L12"/>
  <c r="K12"/>
  <c r="K84"/>
  <c r="M84" s="1"/>
  <c r="M12" l="1"/>
  <c r="M40"/>
  <c r="M60"/>
  <c r="K83"/>
  <c r="M83" s="1"/>
  <c r="K82"/>
  <c r="M82" s="1"/>
  <c r="K81"/>
  <c r="M81" s="1"/>
  <c r="L59"/>
  <c r="K59"/>
  <c r="L42"/>
  <c r="K42"/>
  <c r="L34"/>
  <c r="K34"/>
  <c r="L17"/>
  <c r="K17"/>
  <c r="L16"/>
  <c r="K16"/>
  <c r="L41"/>
  <c r="K41"/>
  <c r="L57"/>
  <c r="K57"/>
  <c r="K80"/>
  <c r="M80" s="1"/>
  <c r="K79"/>
  <c r="M79" s="1"/>
  <c r="K78"/>
  <c r="M78" s="1"/>
  <c r="K77"/>
  <c r="M77" s="1"/>
  <c r="K76"/>
  <c r="M76" s="1"/>
  <c r="L37"/>
  <c r="K37"/>
  <c r="L58"/>
  <c r="K58"/>
  <c r="M59" l="1"/>
  <c r="M42"/>
  <c r="M17"/>
  <c r="M16"/>
  <c r="M34"/>
  <c r="M41"/>
  <c r="M57"/>
  <c r="M37"/>
  <c r="M58"/>
  <c r="K75" l="1"/>
  <c r="M75" s="1"/>
  <c r="K74"/>
  <c r="M74" s="1"/>
  <c r="L36"/>
  <c r="K36"/>
  <c r="L35"/>
  <c r="K35"/>
  <c r="L13"/>
  <c r="K13"/>
  <c r="L15"/>
  <c r="K15"/>
  <c r="H11"/>
  <c r="M15" l="1"/>
  <c r="M36"/>
  <c r="M13"/>
  <c r="M35"/>
  <c r="L101"/>
  <c r="K101"/>
  <c r="L11"/>
  <c r="K11"/>
  <c r="L100"/>
  <c r="K100"/>
  <c r="K281"/>
  <c r="L281" s="1"/>
  <c r="L10"/>
  <c r="K10"/>
  <c r="M101" l="1"/>
  <c r="M11"/>
  <c r="M100"/>
  <c r="M10"/>
  <c r="L99"/>
  <c r="K99"/>
  <c r="K273"/>
  <c r="L273" s="1"/>
  <c r="K253"/>
  <c r="L253" s="1"/>
  <c r="K278"/>
  <c r="L278" s="1"/>
  <c r="K277"/>
  <c r="L277" s="1"/>
  <c r="K280"/>
  <c r="L280" s="1"/>
  <c r="K275"/>
  <c r="L275" s="1"/>
  <c r="M7"/>
  <c r="F263"/>
  <c r="K263" s="1"/>
  <c r="L263" s="1"/>
  <c r="K264"/>
  <c r="L264" s="1"/>
  <c r="K255"/>
  <c r="L255" s="1"/>
  <c r="K258"/>
  <c r="L258" s="1"/>
  <c r="K266"/>
  <c r="L266" s="1"/>
  <c r="F257"/>
  <c r="F256"/>
  <c r="K256" s="1"/>
  <c r="L256" s="1"/>
  <c r="F254"/>
  <c r="K254" s="1"/>
  <c r="L254" s="1"/>
  <c r="F234"/>
  <c r="K234" s="1"/>
  <c r="L234" s="1"/>
  <c r="F186"/>
  <c r="K186" s="1"/>
  <c r="L186" s="1"/>
  <c r="K265"/>
  <c r="L265" s="1"/>
  <c r="K269"/>
  <c r="L269" s="1"/>
  <c r="K270"/>
  <c r="L270" s="1"/>
  <c r="K262"/>
  <c r="L262" s="1"/>
  <c r="K272"/>
  <c r="L272" s="1"/>
  <c r="K268"/>
  <c r="L268" s="1"/>
  <c r="K261"/>
  <c r="L261" s="1"/>
  <c r="K250"/>
  <c r="L250" s="1"/>
  <c r="K252"/>
  <c r="L252" s="1"/>
  <c r="K249"/>
  <c r="L249" s="1"/>
  <c r="K251"/>
  <c r="L251" s="1"/>
  <c r="K180"/>
  <c r="L180" s="1"/>
  <c r="K233"/>
  <c r="L233" s="1"/>
  <c r="K247"/>
  <c r="L247" s="1"/>
  <c r="K248"/>
  <c r="L248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8"/>
  <c r="L238" s="1"/>
  <c r="K236"/>
  <c r="L236" s="1"/>
  <c r="K235"/>
  <c r="L235" s="1"/>
  <c r="K230"/>
  <c r="L230" s="1"/>
  <c r="K229"/>
  <c r="L229" s="1"/>
  <c r="K228"/>
  <c r="L228" s="1"/>
  <c r="K225"/>
  <c r="L225" s="1"/>
  <c r="K224"/>
  <c r="L224" s="1"/>
  <c r="K223"/>
  <c r="L223" s="1"/>
  <c r="K222"/>
  <c r="L222" s="1"/>
  <c r="K221"/>
  <c r="L221" s="1"/>
  <c r="K220"/>
  <c r="L220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8"/>
  <c r="L208" s="1"/>
  <c r="K206"/>
  <c r="L206" s="1"/>
  <c r="K204"/>
  <c r="L204" s="1"/>
  <c r="K202"/>
  <c r="L202" s="1"/>
  <c r="K201"/>
  <c r="L201" s="1"/>
  <c r="K200"/>
  <c r="L200" s="1"/>
  <c r="K198"/>
  <c r="L198" s="1"/>
  <c r="K197"/>
  <c r="L197" s="1"/>
  <c r="K196"/>
  <c r="L196" s="1"/>
  <c r="K195"/>
  <c r="K194"/>
  <c r="L194" s="1"/>
  <c r="K193"/>
  <c r="L193" s="1"/>
  <c r="K191"/>
  <c r="L191" s="1"/>
  <c r="K190"/>
  <c r="L190" s="1"/>
  <c r="K189"/>
  <c r="L189" s="1"/>
  <c r="K188"/>
  <c r="L188" s="1"/>
  <c r="K187"/>
  <c r="L187" s="1"/>
  <c r="H185"/>
  <c r="K185" s="1"/>
  <c r="L185" s="1"/>
  <c r="K182"/>
  <c r="L182" s="1"/>
  <c r="K181"/>
  <c r="L181" s="1"/>
  <c r="K179"/>
  <c r="L179" s="1"/>
  <c r="K178"/>
  <c r="L178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H151"/>
  <c r="K151" s="1"/>
  <c r="L151" s="1"/>
  <c r="F150"/>
  <c r="K150" s="1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D7" i="6"/>
  <c r="K6" i="4"/>
  <c r="K6" i="3"/>
  <c r="L6" i="2"/>
  <c r="M99" i="7" l="1"/>
</calcChain>
</file>

<file path=xl/sharedStrings.xml><?xml version="1.0" encoding="utf-8"?>
<sst xmlns="http://schemas.openxmlformats.org/spreadsheetml/2006/main" count="2627" uniqueCount="1040">
  <si>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</si>
  <si>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</si>
  <si>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</si>
  <si>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</si>
  <si>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</si>
  <si>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</si>
  <si>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</si>
  <si>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</si>
  <si>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</si>
  <si>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</si>
  <si>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</si>
  <si>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</si>
  <si>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</si>
  <si>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</si>
  <si>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</si>
  <si>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</si>
  <si>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</si>
  <si>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</si>
  <si>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</si>
  <si>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</si>
  <si>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</si>
  <si>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</si>
  <si>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</si>
  <si>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</si>
  <si>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</si>
  <si>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</si>
  <si>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</si>
  <si>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</si>
  <si>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</si>
  <si>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</si>
  <si>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</si>
  <si>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</si>
  <si>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</si>
  <si>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</si>
  <si>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</si>
  <si>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</si>
  <si>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</si>
  <si>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</si>
  <si>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</si>
  <si>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</si>
  <si>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</si>
  <si>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</si>
  <si>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</si>
  <si>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</si>
  <si>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</si>
  <si>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</si>
  <si>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</si>
  <si>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</si>
  <si>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</si>
  <si>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</si>
  <si>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</si>
  <si>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</si>
  <si>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</si>
  <si>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</si>
  <si>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</si>
  <si>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</si>
  <si>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</si>
  <si>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</si>
  <si>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</si>
  <si>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</si>
  <si>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</si>
  <si>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</si>
  <si>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</si>
  <si>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</si>
  <si>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</si>
  <si>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</si>
  <si>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</si>
  <si>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</si>
  <si>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</si>
  <si>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</si>
  <si>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</si>
  <si>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</si>
  <si>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</si>
  <si>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</si>
  <si>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</si>
  <si>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</si>
  <si>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</si>
  <si>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</si>
  <si>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</si>
  <si>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</si>
  <si>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</si>
  <si>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</si>
  <si>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</si>
  <si>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</si>
  <si>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</si>
  <si>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</si>
  <si>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</si>
  <si>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</si>
  <si>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</si>
  <si>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</si>
  <si>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</si>
  <si>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</si>
  <si>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</si>
  <si>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</si>
  <si>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</si>
  <si>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</si>
  <si>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</si>
  <si>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</si>
  <si>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</si>
  <si>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</si>
  <si>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</si>
  <si>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</si>
  <si>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</si>
  <si>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</si>
  <si>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</si>
  <si>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</si>
  <si>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</si>
  <si>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</si>
  <si>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</si>
  <si>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</si>
  <si>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</si>
  <si>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</si>
  <si>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</si>
  <si>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</si>
  <si>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</si>
  <si>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</si>
  <si>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</si>
  <si>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</si>
  <si>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</si>
  <si>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</si>
  <si>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</si>
  <si>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</si>
  <si>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</si>
  <si>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</si>
  <si>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</si>
  <si>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</si>
  <si>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</si>
  <si>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</si>
  <si>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</si>
  <si>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</si>
  <si>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</si>
  <si>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</si>
  <si>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</si>
  <si>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</si>
  <si>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</si>
  <si>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</si>
  <si>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</si>
  <si>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</si>
  <si>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</si>
  <si>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</si>
  <si>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</si>
  <si>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</si>
  <si>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</si>
  <si>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</si>
  <si>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</si>
  <si>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</si>
  <si>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</si>
  <si>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</si>
  <si>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</si>
  <si>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</si>
  <si>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</si>
  <si>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</si>
  <si>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</si>
  <si>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</si>
  <si>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</si>
  <si>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</si>
  <si>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</si>
  <si>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</si>
  <si>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</si>
  <si>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</si>
  <si>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</si>
  <si>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</si>
  <si>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</si>
  <si>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</si>
  <si>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</si>
  <si>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</si>
  <si>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</si>
  <si>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</si>
  <si>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</si>
  <si>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</si>
  <si>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</si>
  <si>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</si>
  <si>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</si>
  <si>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</si>
  <si>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</si>
  <si>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</si>
  <si>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</si>
  <si>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</si>
  <si>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</si>
  <si>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</si>
  <si>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</si>
  <si>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</si>
  <si>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</si>
  <si>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</si>
  <si>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</si>
  <si>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</si>
  <si>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</si>
  <si>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</si>
  <si>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</si>
  <si>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</si>
  <si>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</si>
  <si>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</si>
  <si>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</si>
  <si>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</si>
  <si>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</si>
  <si>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</si>
  <si>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</si>
  <si>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</si>
  <si>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</si>
  <si>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</si>
  <si>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</si>
  <si>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</si>
  <si>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</si>
  <si>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</si>
  <si>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</si>
  <si>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</si>
  <si>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</si>
  <si>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</si>
  <si>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</si>
  <si>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</si>
  <si>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</si>
  <si>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</si>
  <si>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</si>
  <si>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</si>
  <si>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</si>
  <si>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</si>
  <si>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</si>
  <si>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</si>
  <si>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</si>
  <si>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</si>
  <si>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</si>
  <si>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</si>
  <si>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</si>
  <si>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</si>
  <si>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</si>
  <si>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</si>
  <si>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</si>
  <si>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</si>
  <si>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</si>
  <si>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</si>
  <si>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</si>
  <si>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</si>
  <si>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</si>
  <si>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</si>
  <si>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</si>
  <si>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</si>
  <si>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</si>
  <si>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</si>
  <si>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</si>
  <si>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</si>
  <si>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</si>
  <si>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</si>
  <si>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</si>
  <si>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</si>
  <si>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</si>
  <si>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</si>
  <si>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</si>
  <si>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</si>
  <si>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</si>
  <si>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</si>
  <si>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</si>
  <si>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</si>
  <si>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</si>
  <si>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</si>
  <si>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</si>
  <si>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</si>
  <si>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</si>
  <si>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</si>
  <si>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</si>
  <si>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</si>
  <si>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</si>
  <si>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</si>
  <si>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</si>
  <si>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</si>
  <si>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</si>
  <si>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</si>
  <si>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</si>
  <si>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</si>
  <si>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</si>
  <si>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</si>
  <si>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</si>
  <si>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</si>
  <si>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</si>
  <si>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</si>
  <si>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</si>
  <si>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</si>
  <si>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</si>
  <si>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</si>
  <si>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</si>
  <si>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</si>
  <si>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</si>
  <si>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</si>
  <si>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</si>
  <si>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</si>
  <si>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</si>
  <si>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</si>
  <si>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</si>
  <si>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</si>
  <si>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</si>
  <si>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</si>
  <si>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</si>
  <si>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</si>
  <si>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</si>
  <si>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</si>
  <si>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</si>
  <si>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</si>
  <si>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</si>
  <si>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</si>
  <si>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</si>
  <si>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</si>
  <si>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</si>
  <si>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</si>
  <si>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</si>
  <si>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</si>
  <si>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</si>
  <si>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</si>
  <si>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</si>
  <si>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</si>
  <si>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</si>
  <si>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</si>
  <si>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</si>
  <si>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</si>
  <si>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</si>
  <si>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</si>
  <si>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</si>
  <si>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</si>
  <si>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</si>
  <si>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</si>
  <si>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</si>
  <si>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</si>
  <si>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</si>
  <si>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</si>
  <si>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</si>
  <si>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</si>
  <si>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</si>
  <si>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</si>
  <si>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</si>
  <si>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</si>
  <si>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</si>
  <si>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</si>
  <si>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</si>
  <si>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</si>
  <si>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</si>
  <si>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</si>
  <si>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</si>
  <si>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</si>
  <si>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</si>
  <si>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</si>
  <si>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</si>
  <si>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</si>
  <si>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</si>
  <si>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</si>
  <si>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</si>
  <si>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</si>
  <si>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</si>
  <si>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</si>
  <si>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</si>
  <si>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</si>
  <si>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</si>
  <si>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</si>
  <si>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</si>
  <si>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</si>
  <si>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</si>
  <si>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</si>
  <si>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</si>
  <si>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</si>
  <si>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</si>
  <si>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</si>
  <si>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</si>
  <si>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</si>
  <si>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</si>
  <si>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</si>
  <si>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</si>
  <si>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</si>
  <si>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</si>
  <si>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</si>
  <si>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</si>
  <si>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</si>
  <si>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</si>
  <si>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</si>
  <si>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</si>
  <si>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</si>
  <si>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</si>
  <si>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</si>
  <si>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</si>
  <si>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</si>
  <si>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</si>
  <si>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</si>
  <si>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</si>
  <si>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</si>
  <si>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</si>
  <si>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</si>
  <si>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</si>
  <si>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</si>
  <si>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</si>
  <si>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</si>
  <si>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</si>
  <si>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</si>
  <si>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</si>
  <si>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</si>
  <si>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</si>
  <si>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</si>
  <si>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</si>
  <si>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</si>
  <si>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</si>
  <si>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</si>
  <si>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</si>
  <si>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</si>
  <si>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</si>
  <si>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</si>
  <si>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</si>
  <si>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</si>
  <si>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</si>
  <si>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</si>
  <si>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</si>
  <si>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</si>
  <si>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</si>
  <si>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</si>
  <si>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</si>
  <si>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</si>
  <si>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</si>
  <si>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</si>
  <si>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</si>
  <si>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</si>
  <si>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</si>
  <si>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</si>
  <si>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</si>
  <si>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</si>
  <si>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</si>
  <si>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</si>
  <si>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</si>
  <si>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</si>
  <si>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</si>
  <si>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</si>
  <si>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</si>
  <si>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</si>
  <si>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</si>
  <si>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</si>
  <si>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</si>
  <si>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</si>
  <si>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</si>
  <si>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</si>
  <si>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</si>
  <si>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</si>
  <si>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</si>
  <si>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</si>
  <si>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</si>
  <si>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</si>
  <si>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</si>
  <si>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</si>
  <si>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</si>
  <si>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</si>
  <si>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</si>
  <si>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</si>
  <si>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</si>
  <si>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</si>
  <si>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</si>
  <si>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</si>
  <si>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</si>
  <si>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</si>
  <si>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</si>
  <si>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</si>
  <si>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</si>
  <si>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</si>
  <si>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</si>
  <si>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</si>
  <si>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</si>
  <si>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</si>
  <si>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</si>
  <si>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</si>
  <si>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</si>
  <si>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</si>
  <si>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</si>
  <si>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</si>
  <si>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</si>
  <si>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</si>
  <si>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</si>
  <si>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</si>
  <si>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</si>
  <si>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</si>
  <si>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</si>
  <si>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</si>
  <si>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</si>
  <si>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</si>
  <si>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</si>
  <si>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</si>
  <si>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</si>
  <si>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</si>
  <si>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</si>
  <si>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</si>
  <si>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</si>
  <si>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</si>
  <si>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</si>
  <si>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</si>
  <si>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</si>
  <si>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</si>
  <si>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</si>
  <si>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</si>
  <si>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</si>
  <si>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</si>
  <si>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</si>
  <si>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</si>
  <si>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</si>
  <si>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</si>
  <si>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</si>
  <si>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</si>
  <si>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</si>
  <si>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</si>
  <si>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</si>
  <si>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</si>
  <si>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</si>
  <si>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</si>
  <si>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</si>
  <si>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</si>
  <si>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</si>
  <si>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</si>
  <si>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</si>
  <si>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</si>
  <si>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</si>
  <si>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</si>
  <si>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</si>
  <si>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</si>
  <si>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</si>
  <si>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</si>
  <si>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</si>
  <si>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</si>
  <si>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</si>
  <si>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</si>
  <si>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</si>
  <si>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</si>
  <si>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</si>
  <si>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</si>
  <si>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</si>
  <si>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</si>
  <si>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</si>
  <si>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</si>
  <si>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</si>
  <si>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</si>
  <si>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</si>
  <si>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</si>
  <si>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</si>
  <si>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</si>
  <si>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</si>
  <si>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</si>
  <si>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</si>
  <si>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</si>
  <si>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</si>
  <si>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</si>
  <si>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</si>
  <si>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</si>
  <si>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</si>
  <si>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</si>
  <si>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</si>
  <si>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</si>
  <si>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</si>
  <si>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</si>
  <si>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</si>
  <si>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</si>
  <si>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</si>
  <si>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</si>
  <si>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</si>
  <si>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</si>
  <si>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</si>
  <si>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</si>
  <si>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</si>
  <si>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</si>
  <si>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</si>
  <si>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</si>
  <si>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</si>
  <si>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</si>
  <si>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</si>
  <si>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</si>
  <si>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</si>
  <si>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</si>
  <si>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</si>
  <si>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</si>
  <si>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</si>
  <si>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</si>
  <si>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</si>
  <si>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</si>
  <si>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</si>
  <si>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</si>
  <si>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</si>
  <si>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</si>
  <si>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</si>
  <si>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</si>
  <si>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</si>
  <si>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</si>
  <si>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</si>
  <si>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</si>
  <si>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</si>
  <si>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</si>
  <si>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</si>
  <si>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</si>
  <si>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</si>
  <si>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</si>
  <si>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</si>
  <si>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</si>
  <si>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</si>
  <si>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</si>
  <si>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</si>
  <si>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</si>
  <si>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</si>
  <si>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</si>
  <si>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</si>
  <si>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</si>
  <si>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</si>
  <si>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</si>
  <si>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</si>
  <si>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</si>
  <si>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</si>
  <si>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</si>
  <si>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</si>
  <si>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</si>
  <si>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</si>
  <si>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</si>
  <si>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</si>
  <si>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</si>
  <si>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</si>
  <si>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</si>
  <si>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</si>
  <si>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</si>
  <si>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</si>
  <si>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</si>
  <si>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</si>
  <si>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</si>
  <si>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</si>
  <si>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</si>
  <si>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</si>
  <si>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</si>
  <si>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</si>
  <si>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</si>
  <si>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</si>
  <si>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</si>
  <si>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</si>
  <si>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</si>
  <si>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</si>
  <si>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</si>
  <si>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</si>
  <si>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</si>
  <si>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</si>
  <si>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</si>
  <si>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</si>
  <si>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</si>
  <si>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</si>
  <si>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</si>
  <si>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</si>
  <si>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</si>
  <si>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</si>
  <si>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</si>
  <si>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</si>
  <si>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</si>
  <si>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</si>
  <si>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</si>
  <si>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</si>
  <si>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</si>
  <si>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</si>
  <si>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</si>
  <si>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</si>
  <si>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</si>
  <si>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</si>
  <si>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</si>
  <si>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</si>
  <si>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</si>
  <si>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</si>
  <si>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</si>
  <si>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</si>
  <si>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</si>
  <si>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</si>
  <si>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</si>
  <si>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</si>
  <si>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</si>
  <si>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</si>
  <si>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</si>
  <si>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</si>
  <si>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</si>
  <si>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</si>
  <si>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</si>
  <si>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</si>
  <si>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</si>
  <si>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</si>
  <si>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</si>
  <si>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</si>
  <si>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</si>
  <si>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</si>
  <si>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</si>
  <si>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</si>
  <si>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</si>
  <si>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</si>
  <si>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</si>
  <si>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</si>
  <si>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</si>
  <si>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</si>
  <si>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</si>
  <si>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</si>
  <si>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</si>
  <si>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</si>
  <si>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</si>
  <si>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</si>
  <si>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</si>
  <si>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</si>
  <si>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</si>
  <si>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</si>
  <si>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</si>
  <si>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</si>
  <si>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</si>
  <si>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</si>
  <si>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</si>
  <si>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</si>
  <si>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</si>
  <si>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</si>
  <si>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</si>
  <si>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</si>
  <si>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</si>
  <si>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</si>
  <si>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</si>
  <si>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</si>
  <si>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</si>
  <si>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</si>
  <si>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</si>
  <si>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</si>
  <si>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</si>
  <si>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</si>
  <si>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</si>
  <si>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</si>
  <si>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</si>
  <si>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</si>
  <si>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</si>
  <si>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</si>
  <si>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</si>
  <si>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</si>
  <si>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</si>
  <si>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</si>
  <si>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</si>
  <si>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</si>
  <si>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</si>
  <si>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</si>
  <si>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</si>
  <si>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</si>
  <si>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</si>
  <si>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</si>
  <si>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</si>
  <si>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</si>
  <si>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</si>
  <si>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</si>
  <si>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</si>
  <si>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</si>
  <si>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</si>
  <si>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</si>
  <si>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</si>
  <si>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</si>
  <si>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</si>
  <si>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</si>
  <si>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</si>
  <si>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</si>
  <si>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</si>
  <si>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</si>
  <si>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</si>
  <si>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</si>
  <si>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</si>
  <si>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</si>
  <si>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</si>
  <si>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</si>
  <si>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</si>
  <si>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</si>
  <si>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</si>
  <si>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</si>
  <si>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</si>
  <si>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</si>
  <si>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</si>
  <si>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</si>
  <si>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</si>
  <si>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</si>
  <si>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</si>
  <si>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</si>
  <si>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</si>
  <si>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</si>
  <si>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</si>
  <si>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</si>
  <si>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</si>
  <si>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</si>
  <si>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</si>
  <si>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</si>
  <si>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</si>
  <si>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</si>
  <si>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</si>
  <si>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</si>
  <si>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</si>
  <si>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</si>
  <si>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</si>
  <si>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</si>
  <si>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</si>
  <si>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</si>
  <si>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</si>
  <si>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</si>
  <si>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</si>
  <si>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</si>
  <si>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</si>
  <si>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</si>
  <si>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</si>
  <si>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</si>
  <si>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</si>
  <si>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</si>
  <si>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</si>
  <si>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</si>
  <si>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</si>
  <si>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</si>
  <si>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</si>
  <si>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</si>
  <si>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</si>
  <si>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</si>
  <si>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</si>
  <si>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</si>
  <si>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</si>
  <si>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</si>
  <si>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</si>
  <si>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</si>
  <si>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</si>
  <si>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</si>
  <si>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</si>
  <si>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</si>
  <si>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</si>
  <si>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</si>
  <si>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</si>
  <si>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</si>
  <si>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</si>
  <si>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</si>
  <si>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</si>
  <si>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</si>
  <si>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</si>
  <si>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</si>
  <si>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</si>
  <si>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</si>
  <si>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</si>
  <si>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</si>
  <si>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237.5-242.5</t>
  </si>
  <si>
    <t>INDUSTOWER</t>
  </si>
  <si>
    <t>187-193</t>
  </si>
  <si>
    <t>Profit of Rs.170/-</t>
  </si>
  <si>
    <t>500-520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</si>
  <si>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</si>
  <si>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</si>
  <si>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</si>
  <si>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</si>
  <si>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</si>
  <si>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</si>
  <si>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</si>
  <si>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</si>
  <si>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1800-1850</t>
  </si>
  <si>
    <t>Profit of Rs.65.5</t>
  </si>
  <si>
    <t>Profit of Rs.82.5</t>
  </si>
  <si>
    <t>Chemical</t>
  </si>
  <si>
    <t>NSE</t>
  </si>
  <si>
    <t>Profit of Rs.60.50/-</t>
  </si>
  <si>
    <t>Part Profit of Rs.4.50/-</t>
  </si>
  <si>
    <t>Profit of Rs.21.5/-</t>
  </si>
  <si>
    <t>Part profit of Rs.80/-</t>
  </si>
  <si>
    <t>3050-3250</t>
  </si>
  <si>
    <t>5700-5800</t>
  </si>
  <si>
    <t>350-360</t>
  </si>
  <si>
    <t xml:space="preserve">HDFCLIFE </t>
  </si>
  <si>
    <t>715-725</t>
  </si>
  <si>
    <t xml:space="preserve">RELIANCE </t>
  </si>
  <si>
    <t>2300-2400</t>
  </si>
  <si>
    <t xml:space="preserve">IGL </t>
  </si>
  <si>
    <t>545-564</t>
  </si>
  <si>
    <t>2040-2060</t>
  </si>
  <si>
    <t>107-112</t>
  </si>
  <si>
    <t>Buy&lt;&gt;</t>
  </si>
  <si>
    <t>Part profit of Rs.33/-</t>
  </si>
  <si>
    <t>2000-2050</t>
  </si>
  <si>
    <t>PIIND APRIL FUT</t>
  </si>
  <si>
    <t>2350-2370</t>
  </si>
  <si>
    <t>560-580</t>
  </si>
  <si>
    <t>710-720</t>
  </si>
  <si>
    <t>3750-3800</t>
  </si>
  <si>
    <t>Profit of Rs.38.75/-</t>
  </si>
  <si>
    <t>Profit of Rs.450/-</t>
  </si>
  <si>
    <t>Profit of Rs.460/-</t>
  </si>
  <si>
    <t>NIFTY 14600 PE 08-APR</t>
  </si>
  <si>
    <t>150-170</t>
  </si>
  <si>
    <t>Loss of Rs.36/-</t>
  </si>
  <si>
    <t>BANKNIFTY 32900 PE 08-APR</t>
  </si>
  <si>
    <t>BHARTIARTL APRIL FUT</t>
  </si>
  <si>
    <t>535-540</t>
  </si>
  <si>
    <t>1265-1275</t>
  </si>
  <si>
    <t>1400-1450</t>
  </si>
  <si>
    <t>Retail Research Technical Calls &amp; Fundamental Performance Report for the month of April-2021</t>
  </si>
  <si>
    <t>1465-1475</t>
  </si>
  <si>
    <t>1600-1700</t>
  </si>
  <si>
    <t>Profit of Rs.100/-</t>
  </si>
  <si>
    <t>NIFTY 14800 CE 08-APR</t>
  </si>
  <si>
    <t>884-886</t>
  </si>
  <si>
    <t>930-940</t>
  </si>
  <si>
    <t xml:space="preserve">EXIDEIND </t>
  </si>
  <si>
    <t>181-183</t>
  </si>
  <si>
    <t>195-200</t>
  </si>
  <si>
    <t>Profit of Rs.2.5/-</t>
  </si>
  <si>
    <t>Profit of Rs.90/-</t>
  </si>
  <si>
    <t>585-590</t>
  </si>
  <si>
    <t>Profit of Rs.6.5/-</t>
  </si>
  <si>
    <t>BPCL 420 PE APR</t>
  </si>
  <si>
    <t>NIFTY 14700 CE 08-APR</t>
  </si>
  <si>
    <t>140-150</t>
  </si>
  <si>
    <t>Profit of Rs.15/-</t>
  </si>
  <si>
    <t>Profit of Rs.17/-</t>
  </si>
  <si>
    <t>Profit of Rs.45/-</t>
  </si>
  <si>
    <t>Sell</t>
  </si>
  <si>
    <t>Profit of Rs.9.5/-</t>
  </si>
  <si>
    <t>Profit of Rs.1.05/-</t>
  </si>
  <si>
    <t>1780-1785</t>
  </si>
  <si>
    <t>ALPHA LEON ENTERPRISES LLP</t>
  </si>
  <si>
    <t>HITECHWIND</t>
  </si>
  <si>
    <t>Profit of Rs.31.5/-</t>
  </si>
  <si>
    <t>Profit of Rs.110/-</t>
  </si>
  <si>
    <t>Profit of Rs.14.5/-</t>
  </si>
  <si>
    <t>AARTIIND APRIL FUT</t>
  </si>
  <si>
    <t>1400-1410</t>
  </si>
  <si>
    <t>440-450</t>
  </si>
  <si>
    <t>Profit of Rs.10.5/-</t>
  </si>
  <si>
    <t>524-530</t>
  </si>
  <si>
    <t>NIFTY 14700 PE 08-APR</t>
  </si>
  <si>
    <t>Loss of Rs.42/-</t>
  </si>
  <si>
    <t>BANKNIFTY 32600 PE 08-APR</t>
  </si>
  <si>
    <t>Loss of Rs.200/-</t>
  </si>
  <si>
    <t>567-571</t>
  </si>
  <si>
    <t>620-640</t>
  </si>
  <si>
    <t>TCS APRIL FUT</t>
  </si>
  <si>
    <t>3380-3390</t>
  </si>
  <si>
    <t>HEROMOTOCO APRIL FUT</t>
  </si>
  <si>
    <t>2940-2946</t>
  </si>
  <si>
    <t>47-50</t>
  </si>
  <si>
    <t>HCLTECH APR FUT</t>
  </si>
  <si>
    <t>1046-1050</t>
  </si>
  <si>
    <t>HCLTECH APR 1090 CE</t>
  </si>
  <si>
    <t>20-22</t>
  </si>
  <si>
    <t>Profit of Rs.1.0/-</t>
  </si>
  <si>
    <t>HEROMOTOCO APR 3050 CE</t>
  </si>
  <si>
    <t>MNIL</t>
  </si>
  <si>
    <t>DEEPAK KUMAR</t>
  </si>
  <si>
    <t>Profit of Rs.175/-</t>
  </si>
  <si>
    <t xml:space="preserve">LTI </t>
  </si>
  <si>
    <t>4500 -4550</t>
  </si>
  <si>
    <t>TECHM APR FUT</t>
  </si>
  <si>
    <t>TECHM APR 1100 CE</t>
  </si>
  <si>
    <t>Loss of Rs.10/-</t>
  </si>
  <si>
    <t>ANURAS</t>
  </si>
  <si>
    <t>550-560</t>
  </si>
  <si>
    <t>NIFTY 14900 PE 08-APR</t>
  </si>
  <si>
    <t>Profit of Rs.16/-</t>
  </si>
  <si>
    <t xml:space="preserve">ZEEL 210 CE APR </t>
  </si>
  <si>
    <t>9.0-10</t>
  </si>
  <si>
    <t>Profit of Rs.28.5/-</t>
  </si>
  <si>
    <t>GOENKA BUSINESS &amp; FINANCE LIMITED</t>
  </si>
  <si>
    <t>REGENCY</t>
  </si>
  <si>
    <t>OLGA TRADING PRIVATE LIMITED</t>
  </si>
  <si>
    <t>SSPNFIN</t>
  </si>
  <si>
    <t>SUBASH RAMASHISH MISHRA</t>
  </si>
  <si>
    <t>DEVJEET CHAKRABORTY</t>
  </si>
  <si>
    <t>ESPS FINSERVE PRIVATE LIMITED</t>
  </si>
  <si>
    <t>KEERTI</t>
  </si>
  <si>
    <t>Keerti Know &amp; Skill Ltd.</t>
  </si>
  <si>
    <t>ROLTA</t>
  </si>
  <si>
    <t>Rolta India Ltd.</t>
  </si>
  <si>
    <t>Profit of Rs.14/-</t>
  </si>
  <si>
    <t>Profit of Rs.29.50/-</t>
  </si>
  <si>
    <t>Profit of Rs.0.75/-</t>
  </si>
  <si>
    <t xml:space="preserve">HDFCBANK 1460 CE APR </t>
  </si>
  <si>
    <t>35-36</t>
  </si>
  <si>
    <t>50-55</t>
  </si>
  <si>
    <t>1500-1530</t>
  </si>
  <si>
    <t>Profit of Rs.50/-</t>
  </si>
  <si>
    <t>Profit of Rs.20/-</t>
  </si>
  <si>
    <t>Profit of Rs.115/-</t>
  </si>
  <si>
    <t xml:space="preserve">NATIONALUM </t>
  </si>
  <si>
    <t>59-59.5</t>
  </si>
  <si>
    <t>56-55</t>
  </si>
  <si>
    <t>364-366</t>
  </si>
  <si>
    <t>1805-1815</t>
  </si>
  <si>
    <t>1900-1920</t>
  </si>
  <si>
    <t>1430-1450</t>
  </si>
  <si>
    <t>1550-1600</t>
  </si>
  <si>
    <t>ABVL</t>
  </si>
  <si>
    <t>SUDHAKAR TIRUNAGARI</t>
  </si>
  <si>
    <t>GRPLTD</t>
  </si>
  <si>
    <t>BEENA BAKUL MODY</t>
  </si>
  <si>
    <t>SUREKHABEN THAKKAR</t>
  </si>
  <si>
    <t>HEENABEN MRUGESHKUMAR RUPAREL</t>
  </si>
  <si>
    <t>KEYUR NATAVARLAL RUPAREL</t>
  </si>
  <si>
    <t>RITESHKUMAR THAKKAR</t>
  </si>
  <si>
    <t>VIJAY CHAUHAN</t>
  </si>
  <si>
    <t>RAMKUMAR BHOLANATH YADAV</t>
  </si>
  <si>
    <t>KEYUR VINOD CHANDRA PARMAR</t>
  </si>
  <si>
    <t>DHARMIK CHAUHAN</t>
  </si>
  <si>
    <t>JITENDRABHAI JAGDISHBHAI PARMAR</t>
  </si>
  <si>
    <t>MANISH KUMAR PODDAR</t>
  </si>
  <si>
    <t>SIMANTI BAGCHI</t>
  </si>
  <si>
    <t>KDLL</t>
  </si>
  <si>
    <t>TEJPAL SINGH</t>
  </si>
  <si>
    <t>SUSHIL KUMAR</t>
  </si>
  <si>
    <t>OSIAJEE</t>
  </si>
  <si>
    <t>ACVC FOREX PRIVATE LIMITED</t>
  </si>
  <si>
    <t>PMCFIN</t>
  </si>
  <si>
    <t>RATNABHUMI</t>
  </si>
  <si>
    <t>SHAH MUKESHKUMAR BABULAL</t>
  </si>
  <si>
    <t>ESCORP ASSET MANAGEMENT LIMITED</t>
  </si>
  <si>
    <t>RDBRIL</t>
  </si>
  <si>
    <t>PARIJAT VYAPAAR PVT LTD</t>
  </si>
  <si>
    <t>FAITHFUL VANIJYA PRIVATE LIMITED</t>
  </si>
  <si>
    <t>SATVINDER SINGH</t>
  </si>
  <si>
    <t>SURINDER MITTAL &amp; SONS HUF</t>
  </si>
  <si>
    <t>INDERJEET KAUR WADHWA</t>
  </si>
  <si>
    <t>SAYAJIHOTL</t>
  </si>
  <si>
    <t>AZHAR YUSUF DHANANI</t>
  </si>
  <si>
    <t>KAYUM RAZAK DHANANI</t>
  </si>
  <si>
    <t>SCTL</t>
  </si>
  <si>
    <t>FAROOQUE A HAMID HAMDULE</t>
  </si>
  <si>
    <t>RAMA SHIVA LEASE FINANCE PRIVATE LIMITED .</t>
  </si>
  <si>
    <t>ASHOK KUMAR SINGH</t>
  </si>
  <si>
    <t>WAA</t>
  </si>
  <si>
    <t>NU HEIGHTS AGENCY PRIVATE LIMITED</t>
  </si>
  <si>
    <t>AGRITECH</t>
  </si>
  <si>
    <t>Agri-Tech (India) Limited</t>
  </si>
  <si>
    <t>GAURAV DOSHI</t>
  </si>
  <si>
    <t>BARBEQUE</t>
  </si>
  <si>
    <t>Barbeque Nation Hosp. Ltd</t>
  </si>
  <si>
    <t>NK SECURITIES RESEARCH PRIVATE LIMITED</t>
  </si>
  <si>
    <t>NUMIV RESEARCH PRIVATE LIMITED</t>
  </si>
  <si>
    <t>GSS</t>
  </si>
  <si>
    <t>GSS Infotech Limited</t>
  </si>
  <si>
    <t>CHANDRAKANT VALLABHJI GOGRI</t>
  </si>
  <si>
    <t>INDBANK</t>
  </si>
  <si>
    <t>Indbank Merchant Banking</t>
  </si>
  <si>
    <t>SANDEEP PRAKASHCHANDRA JAIN (HUF)</t>
  </si>
  <si>
    <t>PNC</t>
  </si>
  <si>
    <t>Pritish Nandy Comm. Ltd.</t>
  </si>
  <si>
    <t>GEETA CHETAN SHAH</t>
  </si>
  <si>
    <t>SILGO</t>
  </si>
  <si>
    <t>Silgo Retail Limited</t>
  </si>
  <si>
    <t>SREINFRA</t>
  </si>
  <si>
    <t>SREI Infrastructure Finan</t>
  </si>
  <si>
    <t>Timken India Ltd.</t>
  </si>
  <si>
    <t>HDFC MUTUAL FUND</t>
  </si>
  <si>
    <t>VMARCIND</t>
  </si>
  <si>
    <t>V Marc India Limited</t>
  </si>
  <si>
    <t>DHARINI PRIJESH KURANI</t>
  </si>
  <si>
    <t>BANK OF BARODA</t>
  </si>
  <si>
    <t>SHAH BABULAL VADILAL</t>
  </si>
  <si>
    <t>TRICOT INVESTMENTS LIMITED</t>
  </si>
  <si>
    <t>Profit of Rs.0.95/-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</si>
</sst>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6" fillId="0" borderId="0" applyFont="0" applyFill="0" applyBorder="0" applyAlignment="0" applyProtection="0"/>
    <xf numFmtId="0" fontId="31" fillId="28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0" fillId="30" borderId="0" applyNumberFormat="0" applyBorder="0" applyAlignment="0" applyProtection="0"/>
    <xf numFmtId="0" fontId="30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0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6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7" borderId="32" applyNumberFormat="0" applyFont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6" borderId="31" applyNumberFormat="0" applyAlignment="0" applyProtection="0"/>
    <xf numFmtId="0" fontId="43" fillId="56" borderId="31" applyNumberFormat="0" applyAlignment="0" applyProtection="0"/>
    <xf numFmtId="0" fontId="43" fillId="56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2" borderId="25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68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12" borderId="0" xfId="0" applyFont="1" applyFill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2" borderId="4" xfId="0" applyNumberFormat="1" applyFont="1" applyFill="1" applyBorder="1" applyAlignment="1">
      <alignment horizontal="left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0" fontId="46" fillId="20" borderId="9" xfId="0" applyFont="1" applyFill="1" applyBorder="1" applyAlignment="1">
      <alignment horizontal="center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16" fontId="7" fillId="58" borderId="35" xfId="160" applyNumberFormat="1" applyFont="1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0" fontId="49" fillId="58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9" fillId="45" borderId="35" xfId="0" applyFont="1" applyFill="1" applyBorder="1"/>
    <xf numFmtId="0" fontId="46" fillId="45" borderId="35" xfId="0" applyFont="1" applyFill="1" applyBorder="1" applyAlignment="1">
      <alignment horizontal="center" vertical="center"/>
    </xf>
    <xf numFmtId="0" fontId="7" fillId="45" borderId="35" xfId="0" applyFont="1" applyFill="1" applyBorder="1" applyAlignment="1">
      <alignment horizontal="center" vertic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8" borderId="35" xfId="0" applyNumberFormat="1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5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0" fillId="58" borderId="35" xfId="0" applyFont="1" applyFill="1" applyBorder="1" applyAlignment="1">
      <alignment horizontal="center" vertical="center"/>
    </xf>
    <xf numFmtId="164" fontId="46" fillId="45" borderId="35" xfId="0" applyNumberFormat="1" applyFont="1" applyFill="1" applyBorder="1" applyAlignment="1">
      <alignment horizontal="center" vertical="center"/>
    </xf>
    <xf numFmtId="0" fontId="0" fillId="58" borderId="35" xfId="0" applyNumberFormat="1" applyFill="1" applyBorder="1" applyAlignment="1">
      <alignment horizontal="center" vertical="center"/>
    </xf>
    <xf numFmtId="164" fontId="0" fillId="58" borderId="35" xfId="0" applyNumberFormat="1" applyFill="1" applyBorder="1" applyAlignment="1">
      <alignment horizontal="center" vertical="center"/>
    </xf>
    <xf numFmtId="15" fontId="0" fillId="58" borderId="35" xfId="0" applyNumberFormat="1" applyFill="1" applyBorder="1" applyAlignment="1">
      <alignment horizontal="center" vertical="center"/>
    </xf>
    <xf numFmtId="43" fontId="46" fillId="58" borderId="35" xfId="160" applyFont="1" applyFill="1" applyBorder="1" applyAlignment="1">
      <alignment horizontal="center" vertical="top"/>
    </xf>
    <xf numFmtId="0" fontId="0" fillId="58" borderId="35" xfId="0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top"/>
    </xf>
    <xf numFmtId="165" fontId="46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center" vertical="center"/>
    </xf>
    <xf numFmtId="0" fontId="0" fillId="59" borderId="35" xfId="0" applyNumberFormat="1" applyFill="1" applyBorder="1" applyAlignment="1">
      <alignment horizontal="center" vertical="center"/>
    </xf>
    <xf numFmtId="164" fontId="0" fillId="59" borderId="35" xfId="0" applyNumberFormat="1" applyFill="1" applyBorder="1" applyAlignment="1">
      <alignment horizontal="center" vertical="center"/>
    </xf>
    <xf numFmtId="15" fontId="0" fillId="59" borderId="35" xfId="0" applyNumberFormat="1" applyFill="1" applyBorder="1" applyAlignment="1">
      <alignment horizontal="center" vertical="center"/>
    </xf>
    <xf numFmtId="43" fontId="8" fillId="59" borderId="35" xfId="160" applyFont="1" applyFill="1" applyBorder="1" applyAlignment="1">
      <alignment horizontal="left" vertical="center"/>
    </xf>
    <xf numFmtId="43" fontId="46" fillId="59" borderId="35" xfId="160" applyFont="1" applyFill="1" applyBorder="1" applyAlignment="1">
      <alignment horizontal="center" vertical="top"/>
    </xf>
    <xf numFmtId="0" fontId="46" fillId="59" borderId="35" xfId="0" applyFont="1" applyFill="1" applyBorder="1" applyAlignment="1">
      <alignment horizontal="center" vertical="center"/>
    </xf>
    <xf numFmtId="0" fontId="0" fillId="59" borderId="35" xfId="0" applyFill="1" applyBorder="1" applyAlignment="1">
      <alignment horizontal="center" vertical="center"/>
    </xf>
    <xf numFmtId="0" fontId="46" fillId="59" borderId="35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5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5" xfId="16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169" fontId="7" fillId="45" borderId="35" xfId="0" applyNumberFormat="1" applyFont="1" applyFill="1" applyBorder="1" applyAlignment="1">
      <alignment horizontal="center" vertical="center"/>
    </xf>
    <xf numFmtId="43" fontId="7" fillId="45" borderId="35" xfId="160" applyFont="1" applyFill="1" applyBorder="1" applyAlignment="1">
      <alignment horizontal="center" vertical="center"/>
    </xf>
    <xf numFmtId="0" fontId="0" fillId="25" borderId="0" xfId="0" applyFill="1" applyBorder="1"/>
    <xf numFmtId="1" fontId="46" fillId="2" borderId="35" xfId="0" applyNumberFormat="1" applyFont="1" applyFill="1" applyBorder="1" applyAlignment="1">
      <alignment horizontal="center" vertical="center"/>
    </xf>
    <xf numFmtId="0" fontId="4" fillId="5" borderId="5" xfId="9" applyFont="1" applyFill="1" applyBorder="1" applyAlignment="1">
      <alignment horizontal="center" vertical="center" wrapText="1"/>
    </xf>
    <xf numFmtId="2" fontId="7" fillId="58" borderId="35" xfId="0" applyNumberFormat="1" applyFont="1" applyFill="1" applyBorder="1" applyAlignment="1">
      <alignment horizontal="center" vertical="center"/>
    </xf>
    <xf numFmtId="0" fontId="49" fillId="59" borderId="35" xfId="0" applyFont="1" applyFill="1" applyBorder="1"/>
    <xf numFmtId="0" fontId="7" fillId="59" borderId="35" xfId="0" applyFont="1" applyFill="1" applyBorder="1" applyAlignment="1">
      <alignment horizontal="center" vertical="center"/>
    </xf>
    <xf numFmtId="2" fontId="7" fillId="59" borderId="35" xfId="0" applyNumberFormat="1" applyFont="1" applyFill="1" applyBorder="1" applyAlignment="1">
      <alignment horizontal="center" vertical="center"/>
    </xf>
    <xf numFmtId="16" fontId="48" fillId="45" borderId="35" xfId="160" applyNumberFormat="1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5" borderId="0" xfId="0" applyFont="1" applyFill="1" applyAlignment="1">
      <alignment horizontal="center"/>
    </xf>
    <xf numFmtId="0" fontId="7" fillId="45" borderId="36" xfId="0" applyFont="1" applyFill="1" applyBorder="1" applyAlignment="1">
      <alignment horizontal="center" vertical="center"/>
    </xf>
    <xf numFmtId="16" fontId="7" fillId="45" borderId="35" xfId="0" applyNumberFormat="1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58" borderId="9" xfId="0" applyFont="1" applyFill="1" applyBorder="1" applyAlignment="1">
      <alignment horizontal="center"/>
    </xf>
    <xf numFmtId="15" fontId="0" fillId="58" borderId="0" xfId="0" applyNumberFormat="1" applyFill="1" applyBorder="1" applyAlignment="1">
      <alignment horizontal="center" vertical="center"/>
    </xf>
    <xf numFmtId="43" fontId="8" fillId="58" borderId="35" xfId="160" applyFont="1" applyFill="1" applyBorder="1" applyAlignment="1">
      <alignment horizontal="left" vertical="center"/>
    </xf>
    <xf numFmtId="0" fontId="7" fillId="58" borderId="5" xfId="0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0" fontId="46" fillId="58" borderId="37" xfId="0" applyNumberFormat="1" applyFont="1" applyFill="1" applyBorder="1" applyAlignment="1">
      <alignment horizontal="center" vertical="center"/>
    </xf>
    <xf numFmtId="165" fontId="46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169" fontId="7" fillId="58" borderId="35" xfId="0" applyNumberFormat="1" applyFont="1" applyFill="1" applyBorder="1" applyAlignment="1">
      <alignment horizontal="center" vertical="center"/>
    </xf>
    <xf numFmtId="43" fontId="7" fillId="58" borderId="35" xfId="160" applyFont="1" applyFill="1" applyBorder="1" applyAlignment="1">
      <alignment horizontal="center" vertical="center"/>
    </xf>
    <xf numFmtId="2" fontId="7" fillId="58" borderId="36" xfId="0" applyNumberFormat="1" applyFont="1" applyFill="1" applyBorder="1" applyAlignment="1">
      <alignment horizontal="center" vertical="center"/>
    </xf>
    <xf numFmtId="16" fontId="48" fillId="58" borderId="35" xfId="160" applyNumberFormat="1" applyFont="1" applyFill="1" applyBorder="1" applyAlignment="1">
      <alignment horizontal="center" vertical="center"/>
    </xf>
    <xf numFmtId="2" fontId="7" fillId="45" borderId="36" xfId="0" applyNumberFormat="1" applyFont="1" applyFill="1" applyBorder="1" applyAlignment="1">
      <alignment horizontal="center" vertical="center"/>
    </xf>
    <xf numFmtId="2" fontId="7" fillId="45" borderId="35" xfId="0" applyNumberFormat="1" applyFont="1" applyFill="1" applyBorder="1" applyAlignment="1">
      <alignment horizontal="center" vertical="center"/>
    </xf>
    <xf numFmtId="16" fontId="7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43" fontId="7" fillId="45" borderId="36" xfId="160" applyFont="1" applyFill="1" applyBorder="1" applyAlignment="1">
      <alignment horizontal="center" vertical="center"/>
    </xf>
    <xf numFmtId="43" fontId="7" fillId="45" borderId="37" xfId="160" applyFont="1" applyFill="1" applyBorder="1" applyAlignment="1">
      <alignment horizontal="center" vertical="center"/>
    </xf>
    <xf numFmtId="16" fontId="48" fillId="45" borderId="36" xfId="160" applyNumberFormat="1" applyFont="1" applyFill="1" applyBorder="1" applyAlignment="1">
      <alignment horizontal="center" vertical="center"/>
    </xf>
    <xf numFmtId="16" fontId="48" fillId="45" borderId="37" xfId="160" applyNumberFormat="1" applyFont="1" applyFill="1" applyBorder="1" applyAlignment="1">
      <alignment horizontal="center" vertical="center"/>
    </xf>
    <xf numFmtId="0" fontId="46" fillId="45" borderId="36" xfId="0" applyFont="1" applyFill="1" applyBorder="1" applyAlignment="1">
      <alignment horizontal="center" vertical="center"/>
    </xf>
    <xf numFmtId="0" fontId="46" fillId="45" borderId="37" xfId="0" applyFont="1" applyFill="1" applyBorder="1" applyAlignment="1">
      <alignment horizontal="center" vertical="center"/>
    </xf>
    <xf numFmtId="164" fontId="46" fillId="45" borderId="36" xfId="0" applyNumberFormat="1" applyFont="1" applyFill="1" applyBorder="1" applyAlignment="1">
      <alignment horizontal="center" vertical="center"/>
    </xf>
    <xf numFmtId="164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7" xfId="0" applyFont="1" applyFill="1" applyBorder="1" applyAlignment="1">
      <alignment horizontal="center" vertical="center"/>
    </xf>
    <xf numFmtId="16" fontId="48" fillId="2" borderId="36" xfId="160" applyNumberFormat="1" applyFont="1" applyFill="1" applyBorder="1" applyAlignment="1">
      <alignment horizontal="center" vertical="center"/>
    </xf>
    <xf numFmtId="16" fontId="48" fillId="2" borderId="37" xfId="160" applyNumberFormat="1" applyFont="1" applyFill="1" applyBorder="1" applyAlignment="1">
      <alignment horizontal="center" vertical="center"/>
    </xf>
    <xf numFmtId="0" fontId="46" fillId="2" borderId="36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164" fontId="46" fillId="2" borderId="36" xfId="0" applyNumberFormat="1" applyFont="1" applyFill="1" applyBorder="1" applyAlignment="1">
      <alignment horizontal="center" vertical="center"/>
    </xf>
    <xf numFmtId="164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20" sqref="B20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304"/>
      <c r="B2" s="305"/>
      <c r="C2" s="304"/>
      <c r="D2" s="304"/>
      <c r="E2" s="304"/>
      <c r="F2" s="304"/>
      <c r="G2" s="304"/>
      <c r="H2" s="306"/>
      <c r="I2" s="320"/>
      <c r="J2" s="320"/>
      <c r="K2" s="320"/>
      <c r="L2" s="258"/>
    </row>
    <row r="3" spans="1:12">
      <c r="A3" s="304"/>
      <c r="B3" s="305"/>
      <c r="C3" s="304"/>
      <c r="D3" s="304"/>
      <c r="E3" s="304"/>
      <c r="F3" s="304"/>
      <c r="G3" s="304"/>
      <c r="H3" s="306"/>
      <c r="I3" s="320"/>
      <c r="J3" s="320"/>
      <c r="K3" s="320"/>
      <c r="L3" s="258"/>
    </row>
    <row r="4" spans="1:12">
      <c r="A4" s="304"/>
      <c r="B4" s="305"/>
      <c r="C4" s="304"/>
      <c r="D4" s="304"/>
      <c r="E4" s="304"/>
      <c r="F4" s="304"/>
      <c r="G4" s="304"/>
      <c r="H4" s="306"/>
      <c r="I4" s="320"/>
      <c r="J4" s="320"/>
      <c r="K4" s="320"/>
      <c r="L4" s="258"/>
    </row>
    <row r="5" spans="1:12" s="50" customFormat="1">
      <c r="A5" s="85"/>
      <c r="B5" s="307"/>
      <c r="C5" s="85"/>
      <c r="D5" s="85"/>
      <c r="E5" s="85"/>
      <c r="F5" s="85"/>
      <c r="G5" s="85"/>
      <c r="H5" s="307"/>
    </row>
    <row r="6" spans="1:12" s="50" customFormat="1">
      <c r="A6" s="85"/>
      <c r="B6" s="307"/>
      <c r="C6" s="85"/>
      <c r="D6" s="85"/>
      <c r="E6" s="85"/>
      <c r="F6" s="85"/>
      <c r="G6" s="85"/>
      <c r="H6" s="307"/>
    </row>
    <row r="7" spans="1:12" s="50" customFormat="1">
      <c r="A7" s="85"/>
      <c r="B7" s="307"/>
      <c r="C7" s="85"/>
      <c r="D7" s="85"/>
      <c r="E7" s="85"/>
      <c r="F7" s="85"/>
      <c r="G7" s="85"/>
      <c r="H7" s="307"/>
    </row>
    <row r="8" spans="1:12" s="50" customFormat="1">
      <c r="A8" s="85"/>
      <c r="B8" s="307"/>
      <c r="C8" s="85"/>
      <c r="D8" s="85"/>
      <c r="E8" s="85"/>
      <c r="F8" s="85"/>
      <c r="G8" s="85"/>
      <c r="H8" s="307"/>
    </row>
    <row r="10" spans="1:12" ht="15.75">
      <c r="B10" s="266">
        <v>44298</v>
      </c>
      <c r="C10" s="308"/>
      <c r="E10" s="309"/>
    </row>
    <row r="11" spans="1:12">
      <c r="B11" s="266"/>
      <c r="C11" s="310"/>
    </row>
    <row r="12" spans="1:12">
      <c r="B12" s="311" t="s">
        <v>1</v>
      </c>
      <c r="C12" s="262" t="s">
        <v>2</v>
      </c>
      <c r="D12" s="311" t="s">
        <v>3</v>
      </c>
    </row>
    <row r="13" spans="1:12">
      <c r="B13" s="312">
        <v>1</v>
      </c>
      <c r="C13" s="313" t="s">
        <v>4</v>
      </c>
      <c r="D13" s="314" t="s">
        <v>5</v>
      </c>
    </row>
    <row r="14" spans="1:12">
      <c r="B14" s="312">
        <v>2</v>
      </c>
      <c r="C14" s="313" t="s">
        <v>6</v>
      </c>
      <c r="D14" s="314" t="s">
        <v>7</v>
      </c>
    </row>
    <row r="15" spans="1:12">
      <c r="B15" s="315">
        <v>3</v>
      </c>
      <c r="C15" s="316" t="s">
        <v>8</v>
      </c>
      <c r="D15" s="314" t="s">
        <v>9</v>
      </c>
    </row>
    <row r="16" spans="1:12">
      <c r="B16" s="118">
        <v>4</v>
      </c>
      <c r="C16" s="317" t="s">
        <v>10</v>
      </c>
      <c r="D16" s="318" t="s">
        <v>11</v>
      </c>
    </row>
    <row r="17" spans="2:11">
      <c r="B17" s="118">
        <v>5</v>
      </c>
      <c r="C17" s="317" t="s">
        <v>12</v>
      </c>
      <c r="D17" s="319"/>
    </row>
    <row r="25" spans="2:11">
      <c r="E25" s="38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C9" sqref="C9:C10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6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6" ht="6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6" ht="24" customHeight="1">
      <c r="M5" s="246" t="s">
        <v>14</v>
      </c>
    </row>
    <row r="6" spans="1:16" ht="16.5" customHeight="1" thickBot="1">
      <c r="A6" s="281" t="s">
        <v>15</v>
      </c>
      <c r="B6" s="281"/>
      <c r="L6" s="266">
        <f>Main!B10</f>
        <v>44298</v>
      </c>
      <c r="M6" s="266"/>
    </row>
    <row r="7" spans="1:16" ht="10.5" hidden="1" customHeight="1">
      <c r="K7" s="266"/>
      <c r="L7" s="266"/>
      <c r="M7" s="266"/>
    </row>
    <row r="8" spans="1:16" ht="13.5" hidden="1" customHeight="1">
      <c r="A8" s="295"/>
      <c r="B8" s="295"/>
      <c r="K8" s="266"/>
      <c r="L8" s="266"/>
      <c r="M8" s="266"/>
    </row>
    <row r="9" spans="1:16" ht="27.75" customHeight="1" thickBot="1">
      <c r="A9" s="537" t="s">
        <v>16</v>
      </c>
      <c r="B9" s="539" t="s">
        <v>17</v>
      </c>
      <c r="C9" s="539" t="s">
        <v>18</v>
      </c>
      <c r="D9" s="539" t="s">
        <v>832</v>
      </c>
      <c r="E9" s="260" t="s">
        <v>19</v>
      </c>
      <c r="F9" s="260" t="s">
        <v>20</v>
      </c>
      <c r="G9" s="534" t="s">
        <v>21</v>
      </c>
      <c r="H9" s="535"/>
      <c r="I9" s="536"/>
      <c r="J9" s="534" t="s">
        <v>22</v>
      </c>
      <c r="K9" s="535"/>
      <c r="L9" s="536"/>
      <c r="M9" s="260"/>
      <c r="N9" s="267"/>
      <c r="O9" s="267"/>
      <c r="P9" s="267"/>
    </row>
    <row r="10" spans="1:16" ht="59.25" customHeight="1">
      <c r="A10" s="538"/>
      <c r="B10" s="540" t="s">
        <v>17</v>
      </c>
      <c r="C10" s="540"/>
      <c r="D10" s="540"/>
      <c r="E10" s="261" t="s">
        <v>23</v>
      </c>
      <c r="F10" s="261" t="s">
        <v>23</v>
      </c>
      <c r="G10" s="262" t="s">
        <v>24</v>
      </c>
      <c r="H10" s="262" t="s">
        <v>25</v>
      </c>
      <c r="I10" s="262" t="s">
        <v>26</v>
      </c>
      <c r="J10" s="262" t="s">
        <v>27</v>
      </c>
      <c r="K10" s="262" t="s">
        <v>28</v>
      </c>
      <c r="L10" s="262" t="s">
        <v>29</v>
      </c>
      <c r="M10" s="262" t="s">
        <v>30</v>
      </c>
      <c r="N10" s="269" t="s">
        <v>31</v>
      </c>
      <c r="O10" s="269" t="s">
        <v>32</v>
      </c>
      <c r="P10" s="299" t="s">
        <v>33</v>
      </c>
    </row>
    <row r="11" spans="1:16" ht="15">
      <c r="A11" s="263">
        <v>1</v>
      </c>
      <c r="B11" s="362" t="s">
        <v>34</v>
      </c>
      <c r="C11" s="465" t="s">
        <v>35</v>
      </c>
      <c r="D11" s="466">
        <v>44315</v>
      </c>
      <c r="E11" s="284">
        <v>32617.55</v>
      </c>
      <c r="F11" s="284">
        <v>32680.933333333334</v>
      </c>
      <c r="G11" s="296">
        <v>32187.866666666669</v>
      </c>
      <c r="H11" s="296">
        <v>31758.183333333334</v>
      </c>
      <c r="I11" s="296">
        <v>31265.116666666669</v>
      </c>
      <c r="J11" s="296">
        <v>33110.616666666669</v>
      </c>
      <c r="K11" s="296">
        <v>33603.683333333334</v>
      </c>
      <c r="L11" s="296">
        <v>34033.366666666669</v>
      </c>
      <c r="M11" s="283">
        <v>33174</v>
      </c>
      <c r="N11" s="283">
        <v>32251.25</v>
      </c>
      <c r="O11" s="463">
        <v>1882325</v>
      </c>
      <c r="P11" s="464">
        <v>1.945678076256499E-2</v>
      </c>
    </row>
    <row r="12" spans="1:16" ht="15">
      <c r="A12" s="263">
        <v>2</v>
      </c>
      <c r="B12" s="362" t="s">
        <v>34</v>
      </c>
      <c r="C12" s="465" t="s">
        <v>36</v>
      </c>
      <c r="D12" s="466">
        <v>44315</v>
      </c>
      <c r="E12" s="297">
        <v>14889.4</v>
      </c>
      <c r="F12" s="297">
        <v>14888.949999999999</v>
      </c>
      <c r="G12" s="298">
        <v>14810.449999999997</v>
      </c>
      <c r="H12" s="298">
        <v>14731.499999999998</v>
      </c>
      <c r="I12" s="298">
        <v>14652.999999999996</v>
      </c>
      <c r="J12" s="298">
        <v>14967.899999999998</v>
      </c>
      <c r="K12" s="298">
        <v>15046.400000000001</v>
      </c>
      <c r="L12" s="298">
        <v>15125.349999999999</v>
      </c>
      <c r="M12" s="285">
        <v>14967.45</v>
      </c>
      <c r="N12" s="285">
        <v>14810</v>
      </c>
      <c r="O12" s="300">
        <v>12422175</v>
      </c>
      <c r="P12" s="301">
        <v>7.785767741515634E-2</v>
      </c>
    </row>
    <row r="13" spans="1:16" ht="15">
      <c r="A13" s="263">
        <v>3</v>
      </c>
      <c r="B13" s="362" t="s">
        <v>34</v>
      </c>
      <c r="C13" s="465" t="s">
        <v>830</v>
      </c>
      <c r="D13" s="466">
        <v>44315</v>
      </c>
      <c r="E13" s="425">
        <v>15489.45</v>
      </c>
      <c r="F13" s="425">
        <v>15421.333333333334</v>
      </c>
      <c r="G13" s="426">
        <v>15161.216666666667</v>
      </c>
      <c r="H13" s="426">
        <v>14832.983333333334</v>
      </c>
      <c r="I13" s="426">
        <v>14572.866666666667</v>
      </c>
      <c r="J13" s="426">
        <v>15749.566666666668</v>
      </c>
      <c r="K13" s="426">
        <v>16009.683333333332</v>
      </c>
      <c r="L13" s="426">
        <v>16337.916666666668</v>
      </c>
      <c r="M13" s="427">
        <v>15681.45</v>
      </c>
      <c r="N13" s="427">
        <v>15093.1</v>
      </c>
      <c r="O13" s="428">
        <v>17400</v>
      </c>
      <c r="P13" s="429">
        <v>0.11253196930946291</v>
      </c>
    </row>
    <row r="14" spans="1:16" ht="15">
      <c r="A14" s="263">
        <v>4</v>
      </c>
      <c r="B14" s="382" t="s">
        <v>841</v>
      </c>
      <c r="C14" s="465" t="s">
        <v>735</v>
      </c>
      <c r="D14" s="466">
        <v>44315</v>
      </c>
      <c r="E14" s="297">
        <v>1406.3</v>
      </c>
      <c r="F14" s="297">
        <v>1411.3833333333332</v>
      </c>
      <c r="G14" s="298">
        <v>1394.9166666666665</v>
      </c>
      <c r="H14" s="298">
        <v>1383.5333333333333</v>
      </c>
      <c r="I14" s="298">
        <v>1367.0666666666666</v>
      </c>
      <c r="J14" s="298">
        <v>1422.7666666666664</v>
      </c>
      <c r="K14" s="298">
        <v>1439.2333333333331</v>
      </c>
      <c r="L14" s="298">
        <v>1450.6166666666663</v>
      </c>
      <c r="M14" s="285">
        <v>1427.85</v>
      </c>
      <c r="N14" s="285">
        <v>1400</v>
      </c>
      <c r="O14" s="300">
        <v>494700</v>
      </c>
      <c r="P14" s="301">
        <v>-0.10667689946277821</v>
      </c>
    </row>
    <row r="15" spans="1:16" ht="15">
      <c r="A15" s="263">
        <v>5</v>
      </c>
      <c r="B15" s="362" t="s">
        <v>37</v>
      </c>
      <c r="C15" s="465" t="s">
        <v>38</v>
      </c>
      <c r="D15" s="466">
        <v>44315</v>
      </c>
      <c r="E15" s="297">
        <v>1969.4</v>
      </c>
      <c r="F15" s="297">
        <v>1985.3999999999999</v>
      </c>
      <c r="G15" s="298">
        <v>1938.4999999999998</v>
      </c>
      <c r="H15" s="298">
        <v>1907.6</v>
      </c>
      <c r="I15" s="298">
        <v>1860.6999999999998</v>
      </c>
      <c r="J15" s="298">
        <v>2016.2999999999997</v>
      </c>
      <c r="K15" s="298">
        <v>2063.1999999999998</v>
      </c>
      <c r="L15" s="298">
        <v>2094.0999999999995</v>
      </c>
      <c r="M15" s="285">
        <v>2032.3</v>
      </c>
      <c r="N15" s="285">
        <v>1954.5</v>
      </c>
      <c r="O15" s="300">
        <v>2906000</v>
      </c>
      <c r="P15" s="301">
        <v>-2.9392117568470273E-2</v>
      </c>
    </row>
    <row r="16" spans="1:16" ht="15">
      <c r="A16" s="263">
        <v>6</v>
      </c>
      <c r="B16" s="362" t="s">
        <v>39</v>
      </c>
      <c r="C16" s="465" t="s">
        <v>40</v>
      </c>
      <c r="D16" s="466">
        <v>44315</v>
      </c>
      <c r="E16" s="297">
        <v>1208.25</v>
      </c>
      <c r="F16" s="297">
        <v>1199.6499999999999</v>
      </c>
      <c r="G16" s="298">
        <v>1165.0999999999997</v>
      </c>
      <c r="H16" s="298">
        <v>1121.9499999999998</v>
      </c>
      <c r="I16" s="298">
        <v>1087.3999999999996</v>
      </c>
      <c r="J16" s="298">
        <v>1242.7999999999997</v>
      </c>
      <c r="K16" s="298">
        <v>1277.3499999999999</v>
      </c>
      <c r="L16" s="298">
        <v>1320.4999999999998</v>
      </c>
      <c r="M16" s="285">
        <v>1234.2</v>
      </c>
      <c r="N16" s="285">
        <v>1156.5</v>
      </c>
      <c r="O16" s="300">
        <v>17728000</v>
      </c>
      <c r="P16" s="301">
        <v>-1.8165706690296855E-2</v>
      </c>
    </row>
    <row r="17" spans="1:16" ht="15">
      <c r="A17" s="263">
        <v>7</v>
      </c>
      <c r="B17" s="362" t="s">
        <v>39</v>
      </c>
      <c r="C17" s="465" t="s">
        <v>41</v>
      </c>
      <c r="D17" s="466">
        <v>44315</v>
      </c>
      <c r="E17" s="297">
        <v>828.7</v>
      </c>
      <c r="F17" s="297">
        <v>831.11666666666667</v>
      </c>
      <c r="G17" s="298">
        <v>819.73333333333335</v>
      </c>
      <c r="H17" s="298">
        <v>810.76666666666665</v>
      </c>
      <c r="I17" s="298">
        <v>799.38333333333333</v>
      </c>
      <c r="J17" s="298">
        <v>840.08333333333337</v>
      </c>
      <c r="K17" s="298">
        <v>851.46666666666681</v>
      </c>
      <c r="L17" s="298">
        <v>860.43333333333339</v>
      </c>
      <c r="M17" s="285">
        <v>842.5</v>
      </c>
      <c r="N17" s="285">
        <v>822.15</v>
      </c>
      <c r="O17" s="300">
        <v>65630000</v>
      </c>
      <c r="P17" s="301">
        <v>2.7596195247974322E-2</v>
      </c>
    </row>
    <row r="18" spans="1:16" ht="15">
      <c r="A18" s="263">
        <v>8</v>
      </c>
      <c r="B18" s="362" t="s">
        <v>51</v>
      </c>
      <c r="C18" s="465" t="s">
        <v>226</v>
      </c>
      <c r="D18" s="466">
        <v>44315</v>
      </c>
      <c r="E18" s="297">
        <v>2853.2</v>
      </c>
      <c r="F18" s="297">
        <v>2825.3833333333332</v>
      </c>
      <c r="G18" s="298">
        <v>2750.0666666666666</v>
      </c>
      <c r="H18" s="298">
        <v>2646.9333333333334</v>
      </c>
      <c r="I18" s="298">
        <v>2571.6166666666668</v>
      </c>
      <c r="J18" s="298">
        <v>2928.5166666666664</v>
      </c>
      <c r="K18" s="298">
        <v>3003.833333333333</v>
      </c>
      <c r="L18" s="298">
        <v>3106.9666666666662</v>
      </c>
      <c r="M18" s="285">
        <v>2900.7</v>
      </c>
      <c r="N18" s="285">
        <v>2722.25</v>
      </c>
      <c r="O18" s="300">
        <v>311600</v>
      </c>
      <c r="P18" s="301">
        <v>0.38365896980461811</v>
      </c>
    </row>
    <row r="19" spans="1:16" ht="15">
      <c r="A19" s="263">
        <v>9</v>
      </c>
      <c r="B19" s="362" t="s">
        <v>43</v>
      </c>
      <c r="C19" s="465" t="s">
        <v>44</v>
      </c>
      <c r="D19" s="466">
        <v>44315</v>
      </c>
      <c r="E19" s="297">
        <v>821.4</v>
      </c>
      <c r="F19" s="297">
        <v>826.66666666666663</v>
      </c>
      <c r="G19" s="298">
        <v>813.33333333333326</v>
      </c>
      <c r="H19" s="298">
        <v>805.26666666666665</v>
      </c>
      <c r="I19" s="298">
        <v>791.93333333333328</v>
      </c>
      <c r="J19" s="298">
        <v>834.73333333333323</v>
      </c>
      <c r="K19" s="298">
        <v>848.06666666666649</v>
      </c>
      <c r="L19" s="298">
        <v>856.13333333333321</v>
      </c>
      <c r="M19" s="285">
        <v>840</v>
      </c>
      <c r="N19" s="285">
        <v>818.6</v>
      </c>
      <c r="O19" s="300">
        <v>4365000</v>
      </c>
      <c r="P19" s="301">
        <v>-1.2890094979647219E-2</v>
      </c>
    </row>
    <row r="20" spans="1:16" ht="15">
      <c r="A20" s="263">
        <v>10</v>
      </c>
      <c r="B20" s="362" t="s">
        <v>37</v>
      </c>
      <c r="C20" s="465" t="s">
        <v>45</v>
      </c>
      <c r="D20" s="466">
        <v>44315</v>
      </c>
      <c r="E20" s="297">
        <v>317.35000000000002</v>
      </c>
      <c r="F20" s="297">
        <v>321.2</v>
      </c>
      <c r="G20" s="298">
        <v>311.5</v>
      </c>
      <c r="H20" s="298">
        <v>305.65000000000003</v>
      </c>
      <c r="I20" s="298">
        <v>295.95000000000005</v>
      </c>
      <c r="J20" s="298">
        <v>327.04999999999995</v>
      </c>
      <c r="K20" s="298">
        <v>336.74999999999989</v>
      </c>
      <c r="L20" s="298">
        <v>342.59999999999991</v>
      </c>
      <c r="M20" s="285">
        <v>330.9</v>
      </c>
      <c r="N20" s="285">
        <v>315.35000000000002</v>
      </c>
      <c r="O20" s="300">
        <v>17892000</v>
      </c>
      <c r="P20" s="301">
        <v>2.1757752270001714E-2</v>
      </c>
    </row>
    <row r="21" spans="1:16" ht="15">
      <c r="A21" s="263">
        <v>11</v>
      </c>
      <c r="B21" s="362" t="s">
        <v>51</v>
      </c>
      <c r="C21" s="465" t="s">
        <v>294</v>
      </c>
      <c r="D21" s="466">
        <v>44315</v>
      </c>
      <c r="E21" s="297">
        <v>1021.2</v>
      </c>
      <c r="F21" s="297">
        <v>1008.4833333333332</v>
      </c>
      <c r="G21" s="298">
        <v>987.96666666666647</v>
      </c>
      <c r="H21" s="298">
        <v>954.73333333333323</v>
      </c>
      <c r="I21" s="298">
        <v>934.21666666666647</v>
      </c>
      <c r="J21" s="298">
        <v>1041.7166666666665</v>
      </c>
      <c r="K21" s="298">
        <v>1062.2333333333331</v>
      </c>
      <c r="L21" s="298">
        <v>1095.4666666666665</v>
      </c>
      <c r="M21" s="285">
        <v>1029</v>
      </c>
      <c r="N21" s="285">
        <v>975.25</v>
      </c>
      <c r="O21" s="300">
        <v>1103850</v>
      </c>
      <c r="P21" s="301">
        <v>0.18617021276595744</v>
      </c>
    </row>
    <row r="22" spans="1:16" ht="15">
      <c r="A22" s="263">
        <v>12</v>
      </c>
      <c r="B22" s="362" t="s">
        <v>39</v>
      </c>
      <c r="C22" s="465" t="s">
        <v>46</v>
      </c>
      <c r="D22" s="466">
        <v>44315</v>
      </c>
      <c r="E22" s="297">
        <v>3152.05</v>
      </c>
      <c r="F22" s="297">
        <v>3153.4166666666665</v>
      </c>
      <c r="G22" s="298">
        <v>3123.7333333333331</v>
      </c>
      <c r="H22" s="298">
        <v>3095.4166666666665</v>
      </c>
      <c r="I22" s="298">
        <v>3065.7333333333331</v>
      </c>
      <c r="J22" s="298">
        <v>3181.7333333333331</v>
      </c>
      <c r="K22" s="298">
        <v>3211.4166666666665</v>
      </c>
      <c r="L22" s="298">
        <v>3239.7333333333331</v>
      </c>
      <c r="M22" s="285">
        <v>3183.1</v>
      </c>
      <c r="N22" s="285">
        <v>3125.1</v>
      </c>
      <c r="O22" s="300">
        <v>1904000</v>
      </c>
      <c r="P22" s="301">
        <v>2.4757804090419805E-2</v>
      </c>
    </row>
    <row r="23" spans="1:16" ht="15">
      <c r="A23" s="263">
        <v>13</v>
      </c>
      <c r="B23" s="362" t="s">
        <v>43</v>
      </c>
      <c r="C23" s="465" t="s">
        <v>47</v>
      </c>
      <c r="D23" s="466">
        <v>44315</v>
      </c>
      <c r="E23" s="297">
        <v>224.5</v>
      </c>
      <c r="F23" s="297">
        <v>225.5</v>
      </c>
      <c r="G23" s="298">
        <v>222</v>
      </c>
      <c r="H23" s="298">
        <v>219.5</v>
      </c>
      <c r="I23" s="298">
        <v>216</v>
      </c>
      <c r="J23" s="298">
        <v>228</v>
      </c>
      <c r="K23" s="298">
        <v>231.5</v>
      </c>
      <c r="L23" s="298">
        <v>234</v>
      </c>
      <c r="M23" s="285">
        <v>229</v>
      </c>
      <c r="N23" s="285">
        <v>223</v>
      </c>
      <c r="O23" s="300">
        <v>11650000</v>
      </c>
      <c r="P23" s="301">
        <v>1.0407632263660017E-2</v>
      </c>
    </row>
    <row r="24" spans="1:16" ht="15">
      <c r="A24" s="263">
        <v>14</v>
      </c>
      <c r="B24" s="362" t="s">
        <v>43</v>
      </c>
      <c r="C24" s="465" t="s">
        <v>48</v>
      </c>
      <c r="D24" s="466">
        <v>44315</v>
      </c>
      <c r="E24" s="297">
        <v>121.55</v>
      </c>
      <c r="F24" s="297">
        <v>122.68333333333334</v>
      </c>
      <c r="G24" s="298">
        <v>119.66666666666667</v>
      </c>
      <c r="H24" s="298">
        <v>117.78333333333333</v>
      </c>
      <c r="I24" s="298">
        <v>114.76666666666667</v>
      </c>
      <c r="J24" s="298">
        <v>124.56666666666668</v>
      </c>
      <c r="K24" s="298">
        <v>127.58333333333333</v>
      </c>
      <c r="L24" s="298">
        <v>129.4666666666667</v>
      </c>
      <c r="M24" s="285">
        <v>125.7</v>
      </c>
      <c r="N24" s="285">
        <v>120.8</v>
      </c>
      <c r="O24" s="300">
        <v>41841000</v>
      </c>
      <c r="P24" s="301">
        <v>-5.9287737757992717E-2</v>
      </c>
    </row>
    <row r="25" spans="1:16" ht="15">
      <c r="A25" s="263">
        <v>15</v>
      </c>
      <c r="B25" s="362" t="s">
        <v>49</v>
      </c>
      <c r="C25" s="465" t="s">
        <v>50</v>
      </c>
      <c r="D25" s="466">
        <v>44315</v>
      </c>
      <c r="E25" s="297">
        <v>2642.5</v>
      </c>
      <c r="F25" s="297">
        <v>2641</v>
      </c>
      <c r="G25" s="298">
        <v>2621.6</v>
      </c>
      <c r="H25" s="298">
        <v>2600.6999999999998</v>
      </c>
      <c r="I25" s="298">
        <v>2581.2999999999997</v>
      </c>
      <c r="J25" s="298">
        <v>2661.9</v>
      </c>
      <c r="K25" s="298">
        <v>2681.2999999999997</v>
      </c>
      <c r="L25" s="298">
        <v>2702.2000000000003</v>
      </c>
      <c r="M25" s="285">
        <v>2660.4</v>
      </c>
      <c r="N25" s="285">
        <v>2620.1</v>
      </c>
      <c r="O25" s="300">
        <v>5058900</v>
      </c>
      <c r="P25" s="301">
        <v>-1.8737270875763747E-2</v>
      </c>
    </row>
    <row r="26" spans="1:16" ht="15">
      <c r="A26" s="263">
        <v>16</v>
      </c>
      <c r="B26" s="362" t="s">
        <v>53</v>
      </c>
      <c r="C26" s="465" t="s">
        <v>222</v>
      </c>
      <c r="D26" s="466">
        <v>44315</v>
      </c>
      <c r="E26" s="297">
        <v>1180.8499999999999</v>
      </c>
      <c r="F26" s="297">
        <v>1204.1499999999999</v>
      </c>
      <c r="G26" s="298">
        <v>1153.6999999999998</v>
      </c>
      <c r="H26" s="298">
        <v>1126.55</v>
      </c>
      <c r="I26" s="298">
        <v>1076.0999999999999</v>
      </c>
      <c r="J26" s="298">
        <v>1231.2999999999997</v>
      </c>
      <c r="K26" s="298">
        <v>1281.75</v>
      </c>
      <c r="L26" s="298">
        <v>1308.8999999999996</v>
      </c>
      <c r="M26" s="285">
        <v>1254.5999999999999</v>
      </c>
      <c r="N26" s="285">
        <v>1177</v>
      </c>
      <c r="O26" s="300">
        <v>2421500</v>
      </c>
      <c r="P26" s="301">
        <v>5.3284036537625055E-2</v>
      </c>
    </row>
    <row r="27" spans="1:16" ht="15">
      <c r="A27" s="263">
        <v>17</v>
      </c>
      <c r="B27" s="362" t="s">
        <v>51</v>
      </c>
      <c r="C27" s="465" t="s">
        <v>52</v>
      </c>
      <c r="D27" s="466">
        <v>44315</v>
      </c>
      <c r="E27" s="297">
        <v>950.3</v>
      </c>
      <c r="F27" s="297">
        <v>938.76666666666677</v>
      </c>
      <c r="G27" s="298">
        <v>918.53333333333353</v>
      </c>
      <c r="H27" s="298">
        <v>886.76666666666677</v>
      </c>
      <c r="I27" s="298">
        <v>866.53333333333353</v>
      </c>
      <c r="J27" s="298">
        <v>970.53333333333353</v>
      </c>
      <c r="K27" s="298">
        <v>990.76666666666688</v>
      </c>
      <c r="L27" s="298">
        <v>1022.5333333333335</v>
      </c>
      <c r="M27" s="285">
        <v>959</v>
      </c>
      <c r="N27" s="285">
        <v>907</v>
      </c>
      <c r="O27" s="300">
        <v>9407450</v>
      </c>
      <c r="P27" s="301">
        <v>5.1740425841145264E-2</v>
      </c>
    </row>
    <row r="28" spans="1:16" ht="15">
      <c r="A28" s="263">
        <v>18</v>
      </c>
      <c r="B28" s="362" t="s">
        <v>53</v>
      </c>
      <c r="C28" s="465" t="s">
        <v>54</v>
      </c>
      <c r="D28" s="466">
        <v>44315</v>
      </c>
      <c r="E28" s="297">
        <v>672.35</v>
      </c>
      <c r="F28" s="297">
        <v>678.01666666666677</v>
      </c>
      <c r="G28" s="298">
        <v>665.33333333333348</v>
      </c>
      <c r="H28" s="298">
        <v>658.31666666666672</v>
      </c>
      <c r="I28" s="298">
        <v>645.63333333333344</v>
      </c>
      <c r="J28" s="298">
        <v>685.03333333333353</v>
      </c>
      <c r="K28" s="298">
        <v>697.7166666666667</v>
      </c>
      <c r="L28" s="298">
        <v>704.73333333333358</v>
      </c>
      <c r="M28" s="285">
        <v>690.7</v>
      </c>
      <c r="N28" s="285">
        <v>671</v>
      </c>
      <c r="O28" s="300">
        <v>42781200</v>
      </c>
      <c r="P28" s="301">
        <v>1.2697420747642314E-2</v>
      </c>
    </row>
    <row r="29" spans="1:16" ht="15">
      <c r="A29" s="263">
        <v>19</v>
      </c>
      <c r="B29" s="362" t="s">
        <v>43</v>
      </c>
      <c r="C29" s="465" t="s">
        <v>55</v>
      </c>
      <c r="D29" s="466">
        <v>44315</v>
      </c>
      <c r="E29" s="297">
        <v>3662.3</v>
      </c>
      <c r="F29" s="297">
        <v>3669.2833333333333</v>
      </c>
      <c r="G29" s="298">
        <v>3633.5166666666664</v>
      </c>
      <c r="H29" s="298">
        <v>3604.7333333333331</v>
      </c>
      <c r="I29" s="298">
        <v>3568.9666666666662</v>
      </c>
      <c r="J29" s="298">
        <v>3698.0666666666666</v>
      </c>
      <c r="K29" s="298">
        <v>3733.8333333333339</v>
      </c>
      <c r="L29" s="298">
        <v>3762.6166666666668</v>
      </c>
      <c r="M29" s="285">
        <v>3705.05</v>
      </c>
      <c r="N29" s="285">
        <v>3640.5</v>
      </c>
      <c r="O29" s="300">
        <v>2011500</v>
      </c>
      <c r="P29" s="301">
        <v>-3.2210109018830525E-3</v>
      </c>
    </row>
    <row r="30" spans="1:16" ht="15">
      <c r="A30" s="263">
        <v>20</v>
      </c>
      <c r="B30" s="362" t="s">
        <v>56</v>
      </c>
      <c r="C30" s="465" t="s">
        <v>57</v>
      </c>
      <c r="D30" s="466">
        <v>44315</v>
      </c>
      <c r="E30" s="297">
        <v>9657.65</v>
      </c>
      <c r="F30" s="297">
        <v>9665.0833333333339</v>
      </c>
      <c r="G30" s="298">
        <v>9580.7166666666672</v>
      </c>
      <c r="H30" s="298">
        <v>9503.7833333333328</v>
      </c>
      <c r="I30" s="298">
        <v>9419.4166666666661</v>
      </c>
      <c r="J30" s="298">
        <v>9742.0166666666682</v>
      </c>
      <c r="K30" s="298">
        <v>9826.3833333333332</v>
      </c>
      <c r="L30" s="298">
        <v>9903.3166666666693</v>
      </c>
      <c r="M30" s="285">
        <v>9749.4500000000007</v>
      </c>
      <c r="N30" s="285">
        <v>9588.15</v>
      </c>
      <c r="O30" s="300">
        <v>557625</v>
      </c>
      <c r="P30" s="301">
        <v>-3.796337650736936E-3</v>
      </c>
    </row>
    <row r="31" spans="1:16" ht="15">
      <c r="A31" s="263">
        <v>21</v>
      </c>
      <c r="B31" s="362" t="s">
        <v>56</v>
      </c>
      <c r="C31" s="465" t="s">
        <v>58</v>
      </c>
      <c r="D31" s="466">
        <v>44315</v>
      </c>
      <c r="E31" s="297">
        <v>4904.05</v>
      </c>
      <c r="F31" s="297">
        <v>4937.0166666666664</v>
      </c>
      <c r="G31" s="298">
        <v>4843.7333333333327</v>
      </c>
      <c r="H31" s="298">
        <v>4783.4166666666661</v>
      </c>
      <c r="I31" s="298">
        <v>4690.1333333333323</v>
      </c>
      <c r="J31" s="298">
        <v>4997.333333333333</v>
      </c>
      <c r="K31" s="298">
        <v>5090.6166666666659</v>
      </c>
      <c r="L31" s="298">
        <v>5150.9333333333334</v>
      </c>
      <c r="M31" s="285">
        <v>5030.3</v>
      </c>
      <c r="N31" s="285">
        <v>4876.7</v>
      </c>
      <c r="O31" s="300">
        <v>4073250</v>
      </c>
      <c r="P31" s="301">
        <v>0.11588247380316416</v>
      </c>
    </row>
    <row r="32" spans="1:16" ht="15">
      <c r="A32" s="263">
        <v>22</v>
      </c>
      <c r="B32" s="362" t="s">
        <v>43</v>
      </c>
      <c r="C32" s="465" t="s">
        <v>59</v>
      </c>
      <c r="D32" s="466">
        <v>44315</v>
      </c>
      <c r="E32" s="297">
        <v>1660.85</v>
      </c>
      <c r="F32" s="297">
        <v>1665.5833333333333</v>
      </c>
      <c r="G32" s="298">
        <v>1651.2666666666664</v>
      </c>
      <c r="H32" s="298">
        <v>1641.6833333333332</v>
      </c>
      <c r="I32" s="298">
        <v>1627.3666666666663</v>
      </c>
      <c r="J32" s="298">
        <v>1675.1666666666665</v>
      </c>
      <c r="K32" s="298">
        <v>1689.4833333333336</v>
      </c>
      <c r="L32" s="298">
        <v>1699.0666666666666</v>
      </c>
      <c r="M32" s="285">
        <v>1679.9</v>
      </c>
      <c r="N32" s="285">
        <v>1656</v>
      </c>
      <c r="O32" s="300">
        <v>1607600</v>
      </c>
      <c r="P32" s="301">
        <v>5.0012503125781444E-3</v>
      </c>
    </row>
    <row r="33" spans="1:16" ht="15">
      <c r="A33" s="263">
        <v>23</v>
      </c>
      <c r="B33" s="362" t="s">
        <v>53</v>
      </c>
      <c r="C33" s="465" t="s">
        <v>229</v>
      </c>
      <c r="D33" s="466">
        <v>44315</v>
      </c>
      <c r="E33" s="297">
        <v>360.4</v>
      </c>
      <c r="F33" s="297">
        <v>359.90000000000003</v>
      </c>
      <c r="G33" s="298">
        <v>352.95000000000005</v>
      </c>
      <c r="H33" s="298">
        <v>345.5</v>
      </c>
      <c r="I33" s="298">
        <v>338.55</v>
      </c>
      <c r="J33" s="298">
        <v>367.35000000000008</v>
      </c>
      <c r="K33" s="298">
        <v>374.3</v>
      </c>
      <c r="L33" s="298">
        <v>381.75000000000011</v>
      </c>
      <c r="M33" s="285">
        <v>366.85</v>
      </c>
      <c r="N33" s="285">
        <v>352.45</v>
      </c>
      <c r="O33" s="300">
        <v>16651800</v>
      </c>
      <c r="P33" s="301">
        <v>1.3364004819805018E-2</v>
      </c>
    </row>
    <row r="34" spans="1:16" ht="15">
      <c r="A34" s="263">
        <v>24</v>
      </c>
      <c r="B34" s="362" t="s">
        <v>53</v>
      </c>
      <c r="C34" s="465" t="s">
        <v>60</v>
      </c>
      <c r="D34" s="466">
        <v>44315</v>
      </c>
      <c r="E34" s="297">
        <v>74.5</v>
      </c>
      <c r="F34" s="297">
        <v>75.216666666666654</v>
      </c>
      <c r="G34" s="298">
        <v>72.583333333333314</v>
      </c>
      <c r="H34" s="298">
        <v>70.666666666666657</v>
      </c>
      <c r="I34" s="298">
        <v>68.033333333333317</v>
      </c>
      <c r="J34" s="298">
        <v>77.133333333333312</v>
      </c>
      <c r="K34" s="298">
        <v>79.766666666666666</v>
      </c>
      <c r="L34" s="298">
        <v>81.683333333333309</v>
      </c>
      <c r="M34" s="285">
        <v>77.849999999999994</v>
      </c>
      <c r="N34" s="285">
        <v>73.3</v>
      </c>
      <c r="O34" s="300">
        <v>127471500</v>
      </c>
      <c r="P34" s="301">
        <v>3.7717877893132683E-2</v>
      </c>
    </row>
    <row r="35" spans="1:16" ht="15">
      <c r="A35" s="263">
        <v>25</v>
      </c>
      <c r="B35" s="362" t="s">
        <v>49</v>
      </c>
      <c r="C35" s="465" t="s">
        <v>62</v>
      </c>
      <c r="D35" s="466">
        <v>44315</v>
      </c>
      <c r="E35" s="297">
        <v>1400.25</v>
      </c>
      <c r="F35" s="297">
        <v>1405.5333333333335</v>
      </c>
      <c r="G35" s="298">
        <v>1392.366666666667</v>
      </c>
      <c r="H35" s="298">
        <v>1384.4833333333336</v>
      </c>
      <c r="I35" s="298">
        <v>1371.3166666666671</v>
      </c>
      <c r="J35" s="298">
        <v>1413.416666666667</v>
      </c>
      <c r="K35" s="298">
        <v>1426.5833333333335</v>
      </c>
      <c r="L35" s="298">
        <v>1434.4666666666669</v>
      </c>
      <c r="M35" s="285">
        <v>1418.7</v>
      </c>
      <c r="N35" s="285">
        <v>1397.65</v>
      </c>
      <c r="O35" s="300">
        <v>1843050</v>
      </c>
      <c r="P35" s="301">
        <v>4.0360136603539272E-2</v>
      </c>
    </row>
    <row r="36" spans="1:16" ht="15">
      <c r="A36" s="263">
        <v>26</v>
      </c>
      <c r="B36" s="362" t="s">
        <v>63</v>
      </c>
      <c r="C36" s="465" t="s">
        <v>64</v>
      </c>
      <c r="D36" s="466">
        <v>44315</v>
      </c>
      <c r="E36" s="297">
        <v>130.44999999999999</v>
      </c>
      <c r="F36" s="297">
        <v>130.71666666666667</v>
      </c>
      <c r="G36" s="298">
        <v>129.23333333333335</v>
      </c>
      <c r="H36" s="298">
        <v>128.01666666666668</v>
      </c>
      <c r="I36" s="298">
        <v>126.53333333333336</v>
      </c>
      <c r="J36" s="298">
        <v>131.93333333333334</v>
      </c>
      <c r="K36" s="298">
        <v>133.41666666666663</v>
      </c>
      <c r="L36" s="298">
        <v>134.63333333333333</v>
      </c>
      <c r="M36" s="285">
        <v>132.19999999999999</v>
      </c>
      <c r="N36" s="285">
        <v>129.5</v>
      </c>
      <c r="O36" s="300">
        <v>44140800</v>
      </c>
      <c r="P36" s="301">
        <v>-1.375515818431912E-3</v>
      </c>
    </row>
    <row r="37" spans="1:16" ht="15">
      <c r="A37" s="263">
        <v>27</v>
      </c>
      <c r="B37" s="362" t="s">
        <v>49</v>
      </c>
      <c r="C37" s="465" t="s">
        <v>65</v>
      </c>
      <c r="D37" s="466">
        <v>44315</v>
      </c>
      <c r="E37" s="297">
        <v>757.25</v>
      </c>
      <c r="F37" s="297">
        <v>761.48333333333323</v>
      </c>
      <c r="G37" s="298">
        <v>749.86666666666645</v>
      </c>
      <c r="H37" s="298">
        <v>742.48333333333323</v>
      </c>
      <c r="I37" s="298">
        <v>730.86666666666645</v>
      </c>
      <c r="J37" s="298">
        <v>768.86666666666645</v>
      </c>
      <c r="K37" s="298">
        <v>780.48333333333323</v>
      </c>
      <c r="L37" s="298">
        <v>787.86666666666645</v>
      </c>
      <c r="M37" s="285">
        <v>773.1</v>
      </c>
      <c r="N37" s="285">
        <v>754.1</v>
      </c>
      <c r="O37" s="300">
        <v>3147100</v>
      </c>
      <c r="P37" s="301">
        <v>9.8835157077303212E-3</v>
      </c>
    </row>
    <row r="38" spans="1:16" ht="15">
      <c r="A38" s="263">
        <v>28</v>
      </c>
      <c r="B38" s="362" t="s">
        <v>43</v>
      </c>
      <c r="C38" s="465" t="s">
        <v>66</v>
      </c>
      <c r="D38" s="466">
        <v>44315</v>
      </c>
      <c r="E38" s="297">
        <v>614.29999999999995</v>
      </c>
      <c r="F38" s="297">
        <v>618.76666666666654</v>
      </c>
      <c r="G38" s="298">
        <v>607.6333333333331</v>
      </c>
      <c r="H38" s="298">
        <v>600.96666666666658</v>
      </c>
      <c r="I38" s="298">
        <v>589.83333333333314</v>
      </c>
      <c r="J38" s="298">
        <v>625.43333333333305</v>
      </c>
      <c r="K38" s="298">
        <v>636.56666666666649</v>
      </c>
      <c r="L38" s="298">
        <v>643.23333333333301</v>
      </c>
      <c r="M38" s="285">
        <v>629.9</v>
      </c>
      <c r="N38" s="285">
        <v>612.1</v>
      </c>
      <c r="O38" s="300">
        <v>5568000</v>
      </c>
      <c r="P38" s="301">
        <v>1.448483192128997E-2</v>
      </c>
    </row>
    <row r="39" spans="1:16" ht="15">
      <c r="A39" s="263">
        <v>29</v>
      </c>
      <c r="B39" s="362" t="s">
        <v>67</v>
      </c>
      <c r="C39" s="465" t="s">
        <v>68</v>
      </c>
      <c r="D39" s="466">
        <v>44315</v>
      </c>
      <c r="E39" s="297">
        <v>547.25</v>
      </c>
      <c r="F39" s="297">
        <v>545.78333333333342</v>
      </c>
      <c r="G39" s="298">
        <v>540.66666666666686</v>
      </c>
      <c r="H39" s="298">
        <v>534.08333333333348</v>
      </c>
      <c r="I39" s="298">
        <v>528.96666666666692</v>
      </c>
      <c r="J39" s="298">
        <v>552.36666666666679</v>
      </c>
      <c r="K39" s="298">
        <v>557.48333333333335</v>
      </c>
      <c r="L39" s="298">
        <v>564.06666666666672</v>
      </c>
      <c r="M39" s="285">
        <v>550.9</v>
      </c>
      <c r="N39" s="285">
        <v>539.20000000000005</v>
      </c>
      <c r="O39" s="300">
        <v>98056725</v>
      </c>
      <c r="P39" s="301">
        <v>4.6272591075458462E-3</v>
      </c>
    </row>
    <row r="40" spans="1:16" ht="15">
      <c r="A40" s="263">
        <v>30</v>
      </c>
      <c r="B40" s="362" t="s">
        <v>63</v>
      </c>
      <c r="C40" s="465" t="s">
        <v>69</v>
      </c>
      <c r="D40" s="466">
        <v>44315</v>
      </c>
      <c r="E40" s="297">
        <v>51.8</v>
      </c>
      <c r="F40" s="297">
        <v>51.916666666666664</v>
      </c>
      <c r="G40" s="298">
        <v>51.133333333333326</v>
      </c>
      <c r="H40" s="298">
        <v>50.466666666666661</v>
      </c>
      <c r="I40" s="298">
        <v>49.683333333333323</v>
      </c>
      <c r="J40" s="298">
        <v>52.583333333333329</v>
      </c>
      <c r="K40" s="298">
        <v>53.366666666666674</v>
      </c>
      <c r="L40" s="298">
        <v>54.033333333333331</v>
      </c>
      <c r="M40" s="285">
        <v>52.7</v>
      </c>
      <c r="N40" s="285">
        <v>51.25</v>
      </c>
      <c r="O40" s="300">
        <v>110418000</v>
      </c>
      <c r="P40" s="301">
        <v>1.466615206483983E-2</v>
      </c>
    </row>
    <row r="41" spans="1:16" ht="15">
      <c r="A41" s="263">
        <v>31</v>
      </c>
      <c r="B41" s="362" t="s">
        <v>51</v>
      </c>
      <c r="C41" s="465" t="s">
        <v>70</v>
      </c>
      <c r="D41" s="466">
        <v>44315</v>
      </c>
      <c r="E41" s="297">
        <v>423.1</v>
      </c>
      <c r="F41" s="297">
        <v>421.76666666666665</v>
      </c>
      <c r="G41" s="298">
        <v>416.5333333333333</v>
      </c>
      <c r="H41" s="298">
        <v>409.96666666666664</v>
      </c>
      <c r="I41" s="298">
        <v>404.73333333333329</v>
      </c>
      <c r="J41" s="298">
        <v>428.33333333333331</v>
      </c>
      <c r="K41" s="298">
        <v>433.56666666666666</v>
      </c>
      <c r="L41" s="298">
        <v>440.13333333333333</v>
      </c>
      <c r="M41" s="285">
        <v>427</v>
      </c>
      <c r="N41" s="285">
        <v>415.2</v>
      </c>
      <c r="O41" s="300">
        <v>14791300</v>
      </c>
      <c r="P41" s="301">
        <v>3.0113727374659619E-2</v>
      </c>
    </row>
    <row r="42" spans="1:16" ht="15">
      <c r="A42" s="263">
        <v>32</v>
      </c>
      <c r="B42" s="362" t="s">
        <v>43</v>
      </c>
      <c r="C42" s="465" t="s">
        <v>71</v>
      </c>
      <c r="D42" s="466">
        <v>44315</v>
      </c>
      <c r="E42" s="297">
        <v>14545.45</v>
      </c>
      <c r="F42" s="297">
        <v>14633.616666666667</v>
      </c>
      <c r="G42" s="298">
        <v>14401.933333333334</v>
      </c>
      <c r="H42" s="298">
        <v>14258.416666666668</v>
      </c>
      <c r="I42" s="298">
        <v>14026.733333333335</v>
      </c>
      <c r="J42" s="298">
        <v>14777.133333333333</v>
      </c>
      <c r="K42" s="298">
        <v>15008.816666666664</v>
      </c>
      <c r="L42" s="298">
        <v>15152.333333333332</v>
      </c>
      <c r="M42" s="285">
        <v>14865.3</v>
      </c>
      <c r="N42" s="285">
        <v>14490.1</v>
      </c>
      <c r="O42" s="300">
        <v>104750</v>
      </c>
      <c r="P42" s="301">
        <v>-4.7709923664122136E-4</v>
      </c>
    </row>
    <row r="43" spans="1:16" ht="15">
      <c r="A43" s="263">
        <v>33</v>
      </c>
      <c r="B43" s="362" t="s">
        <v>72</v>
      </c>
      <c r="C43" s="465" t="s">
        <v>73</v>
      </c>
      <c r="D43" s="466">
        <v>44315</v>
      </c>
      <c r="E43" s="297">
        <v>427.95</v>
      </c>
      <c r="F43" s="297">
        <v>429.2166666666667</v>
      </c>
      <c r="G43" s="298">
        <v>424.58333333333337</v>
      </c>
      <c r="H43" s="298">
        <v>421.2166666666667</v>
      </c>
      <c r="I43" s="298">
        <v>416.58333333333337</v>
      </c>
      <c r="J43" s="298">
        <v>432.58333333333337</v>
      </c>
      <c r="K43" s="298">
        <v>437.2166666666667</v>
      </c>
      <c r="L43" s="298">
        <v>440.58333333333337</v>
      </c>
      <c r="M43" s="285">
        <v>433.85</v>
      </c>
      <c r="N43" s="285">
        <v>425.85</v>
      </c>
      <c r="O43" s="300">
        <v>48229200</v>
      </c>
      <c r="P43" s="301">
        <v>2.5097559109342721E-2</v>
      </c>
    </row>
    <row r="44" spans="1:16" ht="15">
      <c r="A44" s="263">
        <v>34</v>
      </c>
      <c r="B44" s="362" t="s">
        <v>49</v>
      </c>
      <c r="C44" s="465" t="s">
        <v>74</v>
      </c>
      <c r="D44" s="466">
        <v>44315</v>
      </c>
      <c r="E44" s="297">
        <v>3820.6</v>
      </c>
      <c r="F44" s="297">
        <v>3825.7666666666664</v>
      </c>
      <c r="G44" s="298">
        <v>3802.5333333333328</v>
      </c>
      <c r="H44" s="298">
        <v>3784.4666666666662</v>
      </c>
      <c r="I44" s="298">
        <v>3761.2333333333327</v>
      </c>
      <c r="J44" s="298">
        <v>3843.833333333333</v>
      </c>
      <c r="K44" s="298">
        <v>3867.0666666666666</v>
      </c>
      <c r="L44" s="298">
        <v>3885.1333333333332</v>
      </c>
      <c r="M44" s="285">
        <v>3849</v>
      </c>
      <c r="N44" s="285">
        <v>3807.7</v>
      </c>
      <c r="O44" s="300">
        <v>1915600</v>
      </c>
      <c r="P44" s="301">
        <v>7.7861952861952863E-3</v>
      </c>
    </row>
    <row r="45" spans="1:16" ht="15">
      <c r="A45" s="263">
        <v>35</v>
      </c>
      <c r="B45" s="362" t="s">
        <v>51</v>
      </c>
      <c r="C45" s="465" t="s">
        <v>75</v>
      </c>
      <c r="D45" s="466">
        <v>44315</v>
      </c>
      <c r="E45" s="297">
        <v>517.35</v>
      </c>
      <c r="F45" s="297">
        <v>504.36666666666673</v>
      </c>
      <c r="G45" s="298">
        <v>487.68333333333351</v>
      </c>
      <c r="H45" s="298">
        <v>458.01666666666677</v>
      </c>
      <c r="I45" s="298">
        <v>441.33333333333354</v>
      </c>
      <c r="J45" s="298">
        <v>534.03333333333353</v>
      </c>
      <c r="K45" s="298">
        <v>550.7166666666667</v>
      </c>
      <c r="L45" s="298">
        <v>580.38333333333344</v>
      </c>
      <c r="M45" s="285">
        <v>521.04999999999995</v>
      </c>
      <c r="N45" s="285">
        <v>474.7</v>
      </c>
      <c r="O45" s="300">
        <v>11948200</v>
      </c>
      <c r="P45" s="301">
        <v>0.14409100484516538</v>
      </c>
    </row>
    <row r="46" spans="1:16" ht="15">
      <c r="A46" s="263">
        <v>36</v>
      </c>
      <c r="B46" s="362" t="s">
        <v>53</v>
      </c>
      <c r="C46" s="465" t="s">
        <v>76</v>
      </c>
      <c r="D46" s="466">
        <v>44315</v>
      </c>
      <c r="E46" s="297">
        <v>149.44999999999999</v>
      </c>
      <c r="F46" s="297">
        <v>150.33333333333334</v>
      </c>
      <c r="G46" s="298">
        <v>145.86666666666667</v>
      </c>
      <c r="H46" s="298">
        <v>142.28333333333333</v>
      </c>
      <c r="I46" s="298">
        <v>137.81666666666666</v>
      </c>
      <c r="J46" s="298">
        <v>153.91666666666669</v>
      </c>
      <c r="K46" s="298">
        <v>158.38333333333333</v>
      </c>
      <c r="L46" s="298">
        <v>161.9666666666667</v>
      </c>
      <c r="M46" s="285">
        <v>154.80000000000001</v>
      </c>
      <c r="N46" s="285">
        <v>146.75</v>
      </c>
      <c r="O46" s="300">
        <v>60480000</v>
      </c>
      <c r="P46" s="301">
        <v>2.7805818115077544E-2</v>
      </c>
    </row>
    <row r="47" spans="1:16" ht="15">
      <c r="A47" s="263">
        <v>37</v>
      </c>
      <c r="B47" s="362" t="s">
        <v>56</v>
      </c>
      <c r="C47" s="465" t="s">
        <v>81</v>
      </c>
      <c r="D47" s="466">
        <v>44315</v>
      </c>
      <c r="E47" s="297">
        <v>560.25</v>
      </c>
      <c r="F47" s="297">
        <v>562.6</v>
      </c>
      <c r="G47" s="298">
        <v>552.70000000000005</v>
      </c>
      <c r="H47" s="298">
        <v>545.15</v>
      </c>
      <c r="I47" s="298">
        <v>535.25</v>
      </c>
      <c r="J47" s="298">
        <v>570.15000000000009</v>
      </c>
      <c r="K47" s="298">
        <v>580.04999999999995</v>
      </c>
      <c r="L47" s="298">
        <v>587.60000000000014</v>
      </c>
      <c r="M47" s="285">
        <v>572.5</v>
      </c>
      <c r="N47" s="285">
        <v>555.04999999999995</v>
      </c>
      <c r="O47" s="300">
        <v>5870000</v>
      </c>
      <c r="P47" s="301">
        <v>-4.0457703310175723E-2</v>
      </c>
    </row>
    <row r="48" spans="1:16" ht="15">
      <c r="A48" s="263">
        <v>38</v>
      </c>
      <c r="B48" s="382" t="s">
        <v>51</v>
      </c>
      <c r="C48" s="465" t="s">
        <v>82</v>
      </c>
      <c r="D48" s="466">
        <v>44315</v>
      </c>
      <c r="E48" s="297">
        <v>889.15</v>
      </c>
      <c r="F48" s="297">
        <v>876.0333333333333</v>
      </c>
      <c r="G48" s="298">
        <v>854.21666666666658</v>
      </c>
      <c r="H48" s="298">
        <v>819.2833333333333</v>
      </c>
      <c r="I48" s="298">
        <v>797.46666666666658</v>
      </c>
      <c r="J48" s="298">
        <v>910.96666666666658</v>
      </c>
      <c r="K48" s="298">
        <v>932.78333333333319</v>
      </c>
      <c r="L48" s="298">
        <v>967.71666666666658</v>
      </c>
      <c r="M48" s="285">
        <v>897.85</v>
      </c>
      <c r="N48" s="285">
        <v>841.1</v>
      </c>
      <c r="O48" s="300">
        <v>11593400</v>
      </c>
      <c r="P48" s="301">
        <v>8.254430687059966E-2</v>
      </c>
    </row>
    <row r="49" spans="1:16" ht="15">
      <c r="A49" s="263">
        <v>39</v>
      </c>
      <c r="B49" s="362" t="s">
        <v>39</v>
      </c>
      <c r="C49" s="465" t="s">
        <v>83</v>
      </c>
      <c r="D49" s="466">
        <v>44315</v>
      </c>
      <c r="E49" s="297">
        <v>130.35</v>
      </c>
      <c r="F49" s="297">
        <v>130.79999999999998</v>
      </c>
      <c r="G49" s="298">
        <v>129.29999999999995</v>
      </c>
      <c r="H49" s="298">
        <v>128.24999999999997</v>
      </c>
      <c r="I49" s="298">
        <v>126.74999999999994</v>
      </c>
      <c r="J49" s="298">
        <v>131.84999999999997</v>
      </c>
      <c r="K49" s="298">
        <v>133.35000000000002</v>
      </c>
      <c r="L49" s="298">
        <v>134.39999999999998</v>
      </c>
      <c r="M49" s="285">
        <v>132.30000000000001</v>
      </c>
      <c r="N49" s="285">
        <v>129.75</v>
      </c>
      <c r="O49" s="300">
        <v>48833400</v>
      </c>
      <c r="P49" s="301">
        <v>3.599750512340729E-2</v>
      </c>
    </row>
    <row r="50" spans="1:16" ht="15">
      <c r="A50" s="263">
        <v>40</v>
      </c>
      <c r="B50" s="362" t="s">
        <v>106</v>
      </c>
      <c r="C50" s="465" t="s">
        <v>822</v>
      </c>
      <c r="D50" s="466">
        <v>44315</v>
      </c>
      <c r="E50" s="297">
        <v>3176.25</v>
      </c>
      <c r="F50" s="297">
        <v>3158.8833333333332</v>
      </c>
      <c r="G50" s="298">
        <v>3122.7666666666664</v>
      </c>
      <c r="H50" s="298">
        <v>3069.2833333333333</v>
      </c>
      <c r="I50" s="298">
        <v>3033.1666666666665</v>
      </c>
      <c r="J50" s="298">
        <v>3212.3666666666663</v>
      </c>
      <c r="K50" s="298">
        <v>3248.4833333333331</v>
      </c>
      <c r="L50" s="298">
        <v>3301.9666666666662</v>
      </c>
      <c r="M50" s="285">
        <v>3195</v>
      </c>
      <c r="N50" s="285">
        <v>3105.4</v>
      </c>
      <c r="O50" s="300">
        <v>698625</v>
      </c>
      <c r="P50" s="301">
        <v>-7.3595226255594226E-2</v>
      </c>
    </row>
    <row r="51" spans="1:16" ht="15">
      <c r="A51" s="263">
        <v>41</v>
      </c>
      <c r="B51" s="362" t="s">
        <v>49</v>
      </c>
      <c r="C51" s="465" t="s">
        <v>84</v>
      </c>
      <c r="D51" s="466">
        <v>44315</v>
      </c>
      <c r="E51" s="297">
        <v>1606.05</v>
      </c>
      <c r="F51" s="297">
        <v>1608.8</v>
      </c>
      <c r="G51" s="298">
        <v>1596.1499999999999</v>
      </c>
      <c r="H51" s="298">
        <v>1586.25</v>
      </c>
      <c r="I51" s="298">
        <v>1573.6</v>
      </c>
      <c r="J51" s="298">
        <v>1618.6999999999998</v>
      </c>
      <c r="K51" s="298">
        <v>1631.35</v>
      </c>
      <c r="L51" s="298">
        <v>1641.2499999999998</v>
      </c>
      <c r="M51" s="285">
        <v>1621.45</v>
      </c>
      <c r="N51" s="285">
        <v>1598.9</v>
      </c>
      <c r="O51" s="300">
        <v>3628800</v>
      </c>
      <c r="P51" s="301">
        <v>-3.4602076124567475E-3</v>
      </c>
    </row>
    <row r="52" spans="1:16" ht="15">
      <c r="A52" s="263">
        <v>42</v>
      </c>
      <c r="B52" s="362" t="s">
        <v>39</v>
      </c>
      <c r="C52" s="465" t="s">
        <v>85</v>
      </c>
      <c r="D52" s="466">
        <v>44315</v>
      </c>
      <c r="E52" s="297">
        <v>591.35</v>
      </c>
      <c r="F52" s="297">
        <v>592.0333333333333</v>
      </c>
      <c r="G52" s="298">
        <v>583.06666666666661</v>
      </c>
      <c r="H52" s="298">
        <v>574.7833333333333</v>
      </c>
      <c r="I52" s="298">
        <v>565.81666666666661</v>
      </c>
      <c r="J52" s="298">
        <v>600.31666666666661</v>
      </c>
      <c r="K52" s="298">
        <v>609.2833333333333</v>
      </c>
      <c r="L52" s="298">
        <v>617.56666666666661</v>
      </c>
      <c r="M52" s="285">
        <v>601</v>
      </c>
      <c r="N52" s="285">
        <v>583.75</v>
      </c>
      <c r="O52" s="300">
        <v>5639304</v>
      </c>
      <c r="P52" s="301">
        <v>-2.1426634119880661E-2</v>
      </c>
    </row>
    <row r="53" spans="1:16" ht="15">
      <c r="A53" s="263">
        <v>43</v>
      </c>
      <c r="B53" s="362" t="s">
        <v>53</v>
      </c>
      <c r="C53" s="465" t="s">
        <v>231</v>
      </c>
      <c r="D53" s="466">
        <v>44315</v>
      </c>
      <c r="E53" s="297">
        <v>166.65</v>
      </c>
      <c r="F53" s="297">
        <v>166.9</v>
      </c>
      <c r="G53" s="298">
        <v>164.8</v>
      </c>
      <c r="H53" s="298">
        <v>162.95000000000002</v>
      </c>
      <c r="I53" s="298">
        <v>160.85000000000002</v>
      </c>
      <c r="J53" s="298">
        <v>168.75</v>
      </c>
      <c r="K53" s="298">
        <v>170.84999999999997</v>
      </c>
      <c r="L53" s="298">
        <v>172.7</v>
      </c>
      <c r="M53" s="285">
        <v>169</v>
      </c>
      <c r="N53" s="285">
        <v>165.05</v>
      </c>
      <c r="O53" s="300">
        <v>8159200</v>
      </c>
      <c r="P53" s="301">
        <v>4.9637266132111493E-3</v>
      </c>
    </row>
    <row r="54" spans="1:16" ht="15">
      <c r="A54" s="263">
        <v>44</v>
      </c>
      <c r="B54" s="362" t="s">
        <v>63</v>
      </c>
      <c r="C54" s="465" t="s">
        <v>86</v>
      </c>
      <c r="D54" s="466">
        <v>44315</v>
      </c>
      <c r="E54" s="297">
        <v>873.4</v>
      </c>
      <c r="F54" s="297">
        <v>878.70000000000016</v>
      </c>
      <c r="G54" s="298">
        <v>861.90000000000032</v>
      </c>
      <c r="H54" s="298">
        <v>850.4000000000002</v>
      </c>
      <c r="I54" s="298">
        <v>833.60000000000036</v>
      </c>
      <c r="J54" s="298">
        <v>890.20000000000027</v>
      </c>
      <c r="K54" s="298">
        <v>907.00000000000023</v>
      </c>
      <c r="L54" s="298">
        <v>918.50000000000023</v>
      </c>
      <c r="M54" s="285">
        <v>895.5</v>
      </c>
      <c r="N54" s="285">
        <v>867.2</v>
      </c>
      <c r="O54" s="300">
        <v>1671600</v>
      </c>
      <c r="P54" s="301">
        <v>-3.3980582524271843E-2</v>
      </c>
    </row>
    <row r="55" spans="1:16" ht="15">
      <c r="A55" s="263">
        <v>45</v>
      </c>
      <c r="B55" s="362" t="s">
        <v>49</v>
      </c>
      <c r="C55" s="465" t="s">
        <v>87</v>
      </c>
      <c r="D55" s="466">
        <v>44315</v>
      </c>
      <c r="E55" s="297">
        <v>564.15</v>
      </c>
      <c r="F55" s="297">
        <v>564.08333333333337</v>
      </c>
      <c r="G55" s="298">
        <v>559.41666666666674</v>
      </c>
      <c r="H55" s="298">
        <v>554.68333333333339</v>
      </c>
      <c r="I55" s="298">
        <v>550.01666666666677</v>
      </c>
      <c r="J55" s="298">
        <v>568.81666666666672</v>
      </c>
      <c r="K55" s="298">
        <v>573.48333333333346</v>
      </c>
      <c r="L55" s="298">
        <v>578.2166666666667</v>
      </c>
      <c r="M55" s="285">
        <v>568.75</v>
      </c>
      <c r="N55" s="285">
        <v>559.35</v>
      </c>
      <c r="O55" s="300">
        <v>7953750</v>
      </c>
      <c r="P55" s="301">
        <v>-3.7367624810892584E-2</v>
      </c>
    </row>
    <row r="56" spans="1:16" ht="15">
      <c r="A56" s="263">
        <v>46</v>
      </c>
      <c r="B56" s="362" t="s">
        <v>841</v>
      </c>
      <c r="C56" s="465" t="s">
        <v>342</v>
      </c>
      <c r="D56" s="466">
        <v>44315</v>
      </c>
      <c r="E56" s="297">
        <v>1690.05</v>
      </c>
      <c r="F56" s="297">
        <v>1702.55</v>
      </c>
      <c r="G56" s="298">
        <v>1671.5</v>
      </c>
      <c r="H56" s="298">
        <v>1652.95</v>
      </c>
      <c r="I56" s="298">
        <v>1621.9</v>
      </c>
      <c r="J56" s="298">
        <v>1721.1</v>
      </c>
      <c r="K56" s="298">
        <v>1752.1499999999996</v>
      </c>
      <c r="L56" s="298">
        <v>1770.6999999999998</v>
      </c>
      <c r="M56" s="285">
        <v>1733.6</v>
      </c>
      <c r="N56" s="285">
        <v>1684</v>
      </c>
      <c r="O56" s="300">
        <v>1079000</v>
      </c>
      <c r="P56" s="301">
        <v>-4.2590949423247558E-2</v>
      </c>
    </row>
    <row r="57" spans="1:16" ht="15">
      <c r="A57" s="263">
        <v>47</v>
      </c>
      <c r="B57" s="362" t="s">
        <v>51</v>
      </c>
      <c r="C57" s="465" t="s">
        <v>90</v>
      </c>
      <c r="D57" s="466">
        <v>44315</v>
      </c>
      <c r="E57" s="297">
        <v>3767.55</v>
      </c>
      <c r="F57" s="297">
        <v>3758.1000000000004</v>
      </c>
      <c r="G57" s="298">
        <v>3711.3000000000006</v>
      </c>
      <c r="H57" s="298">
        <v>3655.05</v>
      </c>
      <c r="I57" s="298">
        <v>3608.2500000000005</v>
      </c>
      <c r="J57" s="298">
        <v>3814.3500000000008</v>
      </c>
      <c r="K57" s="298">
        <v>3861.15</v>
      </c>
      <c r="L57" s="298">
        <v>3917.400000000001</v>
      </c>
      <c r="M57" s="285">
        <v>3804.9</v>
      </c>
      <c r="N57" s="285">
        <v>3701.85</v>
      </c>
      <c r="O57" s="300">
        <v>2712400</v>
      </c>
      <c r="P57" s="301">
        <v>4.1468284441714021E-2</v>
      </c>
    </row>
    <row r="58" spans="1:16" ht="15">
      <c r="A58" s="263">
        <v>48</v>
      </c>
      <c r="B58" s="362" t="s">
        <v>91</v>
      </c>
      <c r="C58" s="465" t="s">
        <v>92</v>
      </c>
      <c r="D58" s="466">
        <v>44315</v>
      </c>
      <c r="E58" s="297">
        <v>280.95</v>
      </c>
      <c r="F58" s="297">
        <v>281.91666666666669</v>
      </c>
      <c r="G58" s="298">
        <v>277.08333333333337</v>
      </c>
      <c r="H58" s="298">
        <v>273.2166666666667</v>
      </c>
      <c r="I58" s="298">
        <v>268.38333333333338</v>
      </c>
      <c r="J58" s="298">
        <v>285.78333333333336</v>
      </c>
      <c r="K58" s="298">
        <v>290.61666666666673</v>
      </c>
      <c r="L58" s="298">
        <v>294.48333333333335</v>
      </c>
      <c r="M58" s="285">
        <v>286.75</v>
      </c>
      <c r="N58" s="285">
        <v>278.05</v>
      </c>
      <c r="O58" s="300">
        <v>29026800</v>
      </c>
      <c r="P58" s="301">
        <v>7.214015802129852E-3</v>
      </c>
    </row>
    <row r="59" spans="1:16" ht="15">
      <c r="A59" s="263">
        <v>49</v>
      </c>
      <c r="B59" s="362" t="s">
        <v>51</v>
      </c>
      <c r="C59" s="465" t="s">
        <v>93</v>
      </c>
      <c r="D59" s="466">
        <v>44315</v>
      </c>
      <c r="E59" s="297">
        <v>4784.55</v>
      </c>
      <c r="F59" s="297">
        <v>4775.6500000000005</v>
      </c>
      <c r="G59" s="298">
        <v>4725.4500000000007</v>
      </c>
      <c r="H59" s="298">
        <v>4666.3500000000004</v>
      </c>
      <c r="I59" s="298">
        <v>4616.1500000000005</v>
      </c>
      <c r="J59" s="298">
        <v>4834.7500000000009</v>
      </c>
      <c r="K59" s="298">
        <v>4884.95</v>
      </c>
      <c r="L59" s="298">
        <v>4944.0500000000011</v>
      </c>
      <c r="M59" s="285">
        <v>4825.8500000000004</v>
      </c>
      <c r="N59" s="285">
        <v>4716.55</v>
      </c>
      <c r="O59" s="300">
        <v>3052125</v>
      </c>
      <c r="P59" s="301">
        <v>2.3172980221253772E-2</v>
      </c>
    </row>
    <row r="60" spans="1:16" ht="15">
      <c r="A60" s="263">
        <v>50</v>
      </c>
      <c r="B60" s="362" t="s">
        <v>43</v>
      </c>
      <c r="C60" s="465" t="s">
        <v>94</v>
      </c>
      <c r="D60" s="466">
        <v>44315</v>
      </c>
      <c r="E60" s="297">
        <v>2527.6</v>
      </c>
      <c r="F60" s="297">
        <v>2543.25</v>
      </c>
      <c r="G60" s="298">
        <v>2504.9</v>
      </c>
      <c r="H60" s="298">
        <v>2482.2000000000003</v>
      </c>
      <c r="I60" s="298">
        <v>2443.8500000000004</v>
      </c>
      <c r="J60" s="298">
        <v>2565.9499999999998</v>
      </c>
      <c r="K60" s="298">
        <v>2604.3000000000002</v>
      </c>
      <c r="L60" s="298">
        <v>2626.9999999999995</v>
      </c>
      <c r="M60" s="285">
        <v>2581.6</v>
      </c>
      <c r="N60" s="285">
        <v>2520.5500000000002</v>
      </c>
      <c r="O60" s="300">
        <v>2457700</v>
      </c>
      <c r="P60" s="301">
        <v>-2.0368303571428572E-2</v>
      </c>
    </row>
    <row r="61" spans="1:16" ht="15">
      <c r="A61" s="263">
        <v>51</v>
      </c>
      <c r="B61" s="362" t="s">
        <v>43</v>
      </c>
      <c r="C61" s="465" t="s">
        <v>96</v>
      </c>
      <c r="D61" s="466">
        <v>44315</v>
      </c>
      <c r="E61" s="297">
        <v>1274.3</v>
      </c>
      <c r="F61" s="297">
        <v>1278.7833333333335</v>
      </c>
      <c r="G61" s="298">
        <v>1263.5666666666671</v>
      </c>
      <c r="H61" s="298">
        <v>1252.8333333333335</v>
      </c>
      <c r="I61" s="298">
        <v>1237.616666666667</v>
      </c>
      <c r="J61" s="298">
        <v>1289.5166666666671</v>
      </c>
      <c r="K61" s="298">
        <v>1304.7333333333338</v>
      </c>
      <c r="L61" s="298">
        <v>1315.4666666666672</v>
      </c>
      <c r="M61" s="285">
        <v>1294</v>
      </c>
      <c r="N61" s="285">
        <v>1268.05</v>
      </c>
      <c r="O61" s="300">
        <v>2005850</v>
      </c>
      <c r="P61" s="301">
        <v>-4.8277661795407101E-2</v>
      </c>
    </row>
    <row r="62" spans="1:16" ht="15">
      <c r="A62" s="263">
        <v>52</v>
      </c>
      <c r="B62" s="362" t="s">
        <v>43</v>
      </c>
      <c r="C62" s="465" t="s">
        <v>97</v>
      </c>
      <c r="D62" s="466">
        <v>44315</v>
      </c>
      <c r="E62" s="297">
        <v>186.65</v>
      </c>
      <c r="F62" s="297">
        <v>186.9666666666667</v>
      </c>
      <c r="G62" s="298">
        <v>184.73333333333341</v>
      </c>
      <c r="H62" s="298">
        <v>182.81666666666672</v>
      </c>
      <c r="I62" s="298">
        <v>180.58333333333343</v>
      </c>
      <c r="J62" s="298">
        <v>188.88333333333338</v>
      </c>
      <c r="K62" s="298">
        <v>191.11666666666667</v>
      </c>
      <c r="L62" s="298">
        <v>193.03333333333336</v>
      </c>
      <c r="M62" s="285">
        <v>189.2</v>
      </c>
      <c r="N62" s="285">
        <v>185.05</v>
      </c>
      <c r="O62" s="300">
        <v>13312800</v>
      </c>
      <c r="P62" s="301">
        <v>-1.7273452032952431E-2</v>
      </c>
    </row>
    <row r="63" spans="1:16" ht="15">
      <c r="A63" s="263">
        <v>53</v>
      </c>
      <c r="B63" s="362" t="s">
        <v>53</v>
      </c>
      <c r="C63" s="465" t="s">
        <v>98</v>
      </c>
      <c r="D63" s="466">
        <v>44315</v>
      </c>
      <c r="E63" s="297">
        <v>77.849999999999994</v>
      </c>
      <c r="F63" s="297">
        <v>78.349999999999994</v>
      </c>
      <c r="G63" s="298">
        <v>76.849999999999994</v>
      </c>
      <c r="H63" s="298">
        <v>75.849999999999994</v>
      </c>
      <c r="I63" s="298">
        <v>74.349999999999994</v>
      </c>
      <c r="J63" s="298">
        <v>79.349999999999994</v>
      </c>
      <c r="K63" s="298">
        <v>80.849999999999994</v>
      </c>
      <c r="L63" s="298">
        <v>81.849999999999994</v>
      </c>
      <c r="M63" s="285">
        <v>79.849999999999994</v>
      </c>
      <c r="N63" s="285">
        <v>77.349999999999994</v>
      </c>
      <c r="O63" s="300">
        <v>70320000</v>
      </c>
      <c r="P63" s="301">
        <v>4.1410823932600312E-3</v>
      </c>
    </row>
    <row r="64" spans="1:16" ht="15">
      <c r="A64" s="263">
        <v>54</v>
      </c>
      <c r="B64" s="382" t="s">
        <v>72</v>
      </c>
      <c r="C64" s="465" t="s">
        <v>99</v>
      </c>
      <c r="D64" s="466">
        <v>44315</v>
      </c>
      <c r="E64" s="297">
        <v>139.25</v>
      </c>
      <c r="F64" s="297">
        <v>139.73333333333335</v>
      </c>
      <c r="G64" s="298">
        <v>138.16666666666669</v>
      </c>
      <c r="H64" s="298">
        <v>137.08333333333334</v>
      </c>
      <c r="I64" s="298">
        <v>135.51666666666668</v>
      </c>
      <c r="J64" s="298">
        <v>140.81666666666669</v>
      </c>
      <c r="K64" s="298">
        <v>142.38333333333335</v>
      </c>
      <c r="L64" s="298">
        <v>143.4666666666667</v>
      </c>
      <c r="M64" s="285">
        <v>141.30000000000001</v>
      </c>
      <c r="N64" s="285">
        <v>138.65</v>
      </c>
      <c r="O64" s="300">
        <v>45628000</v>
      </c>
      <c r="P64" s="301">
        <v>-1.3322780635800027E-2</v>
      </c>
    </row>
    <row r="65" spans="1:16" ht="15">
      <c r="A65" s="263">
        <v>55</v>
      </c>
      <c r="B65" s="362" t="s">
        <v>51</v>
      </c>
      <c r="C65" s="465" t="s">
        <v>100</v>
      </c>
      <c r="D65" s="466">
        <v>44315</v>
      </c>
      <c r="E65" s="297">
        <v>533.29999999999995</v>
      </c>
      <c r="F65" s="297">
        <v>526.68333333333328</v>
      </c>
      <c r="G65" s="298">
        <v>515.61666666666656</v>
      </c>
      <c r="H65" s="298">
        <v>497.93333333333328</v>
      </c>
      <c r="I65" s="298">
        <v>486.86666666666656</v>
      </c>
      <c r="J65" s="298">
        <v>544.36666666666656</v>
      </c>
      <c r="K65" s="298">
        <v>555.43333333333339</v>
      </c>
      <c r="L65" s="298">
        <v>573.11666666666656</v>
      </c>
      <c r="M65" s="285">
        <v>537.75</v>
      </c>
      <c r="N65" s="285">
        <v>509</v>
      </c>
      <c r="O65" s="300">
        <v>9234500</v>
      </c>
      <c r="P65" s="301">
        <v>0.17914831130690162</v>
      </c>
    </row>
    <row r="66" spans="1:16" ht="15">
      <c r="A66" s="263">
        <v>56</v>
      </c>
      <c r="B66" s="362" t="s">
        <v>101</v>
      </c>
      <c r="C66" s="465" t="s">
        <v>102</v>
      </c>
      <c r="D66" s="466">
        <v>44315</v>
      </c>
      <c r="E66" s="297">
        <v>24.9</v>
      </c>
      <c r="F66" s="297">
        <v>24.733333333333334</v>
      </c>
      <c r="G66" s="298">
        <v>24.466666666666669</v>
      </c>
      <c r="H66" s="298">
        <v>24.033333333333335</v>
      </c>
      <c r="I66" s="298">
        <v>23.766666666666669</v>
      </c>
      <c r="J66" s="298">
        <v>25.166666666666668</v>
      </c>
      <c r="K66" s="298">
        <v>25.433333333333334</v>
      </c>
      <c r="L66" s="298">
        <v>25.866666666666667</v>
      </c>
      <c r="M66" s="285">
        <v>25</v>
      </c>
      <c r="N66" s="285">
        <v>24.3</v>
      </c>
      <c r="O66" s="300">
        <v>162225000</v>
      </c>
      <c r="P66" s="301">
        <v>-2.2142264046498754E-3</v>
      </c>
    </row>
    <row r="67" spans="1:16" ht="15">
      <c r="A67" s="263">
        <v>57</v>
      </c>
      <c r="B67" s="362" t="s">
        <v>49</v>
      </c>
      <c r="C67" s="465" t="s">
        <v>103</v>
      </c>
      <c r="D67" s="466">
        <v>44315</v>
      </c>
      <c r="E67" s="425">
        <v>743.65</v>
      </c>
      <c r="F67" s="425">
        <v>744.35</v>
      </c>
      <c r="G67" s="426">
        <v>739.85</v>
      </c>
      <c r="H67" s="426">
        <v>736.05</v>
      </c>
      <c r="I67" s="426">
        <v>731.55</v>
      </c>
      <c r="J67" s="426">
        <v>748.15000000000009</v>
      </c>
      <c r="K67" s="426">
        <v>752.65000000000009</v>
      </c>
      <c r="L67" s="426">
        <v>756.45000000000016</v>
      </c>
      <c r="M67" s="427">
        <v>748.85</v>
      </c>
      <c r="N67" s="427">
        <v>740.55</v>
      </c>
      <c r="O67" s="428">
        <v>5067000</v>
      </c>
      <c r="P67" s="429">
        <v>7.1556350626118068E-3</v>
      </c>
    </row>
    <row r="68" spans="1:16" ht="15">
      <c r="A68" s="263">
        <v>58</v>
      </c>
      <c r="B68" s="362" t="s">
        <v>91</v>
      </c>
      <c r="C68" s="465" t="s">
        <v>244</v>
      </c>
      <c r="D68" s="466">
        <v>44315</v>
      </c>
      <c r="E68" s="297">
        <v>1362.4</v>
      </c>
      <c r="F68" s="297">
        <v>1372.1333333333332</v>
      </c>
      <c r="G68" s="298">
        <v>1347.7166666666665</v>
      </c>
      <c r="H68" s="298">
        <v>1333.0333333333333</v>
      </c>
      <c r="I68" s="298">
        <v>1308.6166666666666</v>
      </c>
      <c r="J68" s="298">
        <v>1386.8166666666664</v>
      </c>
      <c r="K68" s="298">
        <v>1411.2333333333333</v>
      </c>
      <c r="L68" s="298">
        <v>1425.9166666666663</v>
      </c>
      <c r="M68" s="285">
        <v>1396.55</v>
      </c>
      <c r="N68" s="285">
        <v>1357.45</v>
      </c>
      <c r="O68" s="300">
        <v>1695200</v>
      </c>
      <c r="P68" s="301">
        <v>-7.2325846973734301E-3</v>
      </c>
    </row>
    <row r="69" spans="1:16" ht="15">
      <c r="A69" s="263">
        <v>59</v>
      </c>
      <c r="B69" s="382" t="s">
        <v>51</v>
      </c>
      <c r="C69" s="465" t="s">
        <v>367</v>
      </c>
      <c r="D69" s="466">
        <v>44315</v>
      </c>
      <c r="E69" s="297">
        <v>343.75</v>
      </c>
      <c r="F69" s="297">
        <v>341.68333333333334</v>
      </c>
      <c r="G69" s="298">
        <v>336.86666666666667</v>
      </c>
      <c r="H69" s="298">
        <v>329.98333333333335</v>
      </c>
      <c r="I69" s="298">
        <v>325.16666666666669</v>
      </c>
      <c r="J69" s="298">
        <v>348.56666666666666</v>
      </c>
      <c r="K69" s="298">
        <v>353.38333333333338</v>
      </c>
      <c r="L69" s="298">
        <v>360.26666666666665</v>
      </c>
      <c r="M69" s="285">
        <v>346.5</v>
      </c>
      <c r="N69" s="285">
        <v>334.8</v>
      </c>
      <c r="O69" s="300">
        <v>6802950</v>
      </c>
      <c r="P69" s="301">
        <v>6.8663257852447035E-2</v>
      </c>
    </row>
    <row r="70" spans="1:16" ht="15">
      <c r="A70" s="263">
        <v>60</v>
      </c>
      <c r="B70" s="362" t="s">
        <v>37</v>
      </c>
      <c r="C70" s="465" t="s">
        <v>104</v>
      </c>
      <c r="D70" s="466">
        <v>44315</v>
      </c>
      <c r="E70" s="297">
        <v>1447.4</v>
      </c>
      <c r="F70" s="297">
        <v>1453.2833333333335</v>
      </c>
      <c r="G70" s="298">
        <v>1431.666666666667</v>
      </c>
      <c r="H70" s="298">
        <v>1415.9333333333334</v>
      </c>
      <c r="I70" s="298">
        <v>1394.3166666666668</v>
      </c>
      <c r="J70" s="298">
        <v>1469.0166666666671</v>
      </c>
      <c r="K70" s="298">
        <v>1490.6333333333334</v>
      </c>
      <c r="L70" s="298">
        <v>1506.3666666666672</v>
      </c>
      <c r="M70" s="285">
        <v>1474.9</v>
      </c>
      <c r="N70" s="285">
        <v>1437.55</v>
      </c>
      <c r="O70" s="300">
        <v>16034100</v>
      </c>
      <c r="P70" s="301">
        <v>2.9116406203577158E-3</v>
      </c>
    </row>
    <row r="71" spans="1:16" ht="15">
      <c r="A71" s="263">
        <v>61</v>
      </c>
      <c r="B71" s="362" t="s">
        <v>72</v>
      </c>
      <c r="C71" s="465" t="s">
        <v>372</v>
      </c>
      <c r="D71" s="466">
        <v>44315</v>
      </c>
      <c r="E71" s="297">
        <v>571.65</v>
      </c>
      <c r="F71" s="297">
        <v>568.08333333333337</v>
      </c>
      <c r="G71" s="298">
        <v>552.51666666666677</v>
      </c>
      <c r="H71" s="298">
        <v>533.38333333333344</v>
      </c>
      <c r="I71" s="298">
        <v>517.81666666666683</v>
      </c>
      <c r="J71" s="298">
        <v>587.2166666666667</v>
      </c>
      <c r="K71" s="298">
        <v>602.7833333333333</v>
      </c>
      <c r="L71" s="298">
        <v>621.91666666666663</v>
      </c>
      <c r="M71" s="285">
        <v>583.65</v>
      </c>
      <c r="N71" s="285">
        <v>548.95000000000005</v>
      </c>
      <c r="O71" s="300">
        <v>1203750</v>
      </c>
      <c r="P71" s="301">
        <v>3.8834951456310676E-2</v>
      </c>
    </row>
    <row r="72" spans="1:16" ht="15">
      <c r="A72" s="263">
        <v>62</v>
      </c>
      <c r="B72" s="362" t="s">
        <v>63</v>
      </c>
      <c r="C72" s="465" t="s">
        <v>105</v>
      </c>
      <c r="D72" s="466">
        <v>44315</v>
      </c>
      <c r="E72" s="297">
        <v>1069.3499999999999</v>
      </c>
      <c r="F72" s="297">
        <v>1075.3</v>
      </c>
      <c r="G72" s="298">
        <v>1047.05</v>
      </c>
      <c r="H72" s="298">
        <v>1024.75</v>
      </c>
      <c r="I72" s="298">
        <v>996.5</v>
      </c>
      <c r="J72" s="298">
        <v>1097.5999999999999</v>
      </c>
      <c r="K72" s="298">
        <v>1125.8499999999999</v>
      </c>
      <c r="L72" s="298">
        <v>1148.1499999999999</v>
      </c>
      <c r="M72" s="285">
        <v>1103.55</v>
      </c>
      <c r="N72" s="285">
        <v>1053</v>
      </c>
      <c r="O72" s="300">
        <v>4954000</v>
      </c>
      <c r="P72" s="301">
        <v>2.2497420020639834E-2</v>
      </c>
    </row>
    <row r="73" spans="1:16" ht="15">
      <c r="A73" s="263">
        <v>63</v>
      </c>
      <c r="B73" s="362" t="s">
        <v>106</v>
      </c>
      <c r="C73" s="465" t="s">
        <v>107</v>
      </c>
      <c r="D73" s="466">
        <v>44315</v>
      </c>
      <c r="E73" s="297">
        <v>1048.5</v>
      </c>
      <c r="F73" s="297">
        <v>1048.5333333333335</v>
      </c>
      <c r="G73" s="298">
        <v>1038.666666666667</v>
      </c>
      <c r="H73" s="298">
        <v>1028.8333333333335</v>
      </c>
      <c r="I73" s="298">
        <v>1018.9666666666669</v>
      </c>
      <c r="J73" s="298">
        <v>1058.366666666667</v>
      </c>
      <c r="K73" s="298">
        <v>1068.2333333333333</v>
      </c>
      <c r="L73" s="298">
        <v>1078.0666666666671</v>
      </c>
      <c r="M73" s="285">
        <v>1058.4000000000001</v>
      </c>
      <c r="N73" s="285">
        <v>1038.7</v>
      </c>
      <c r="O73" s="300">
        <v>17400600</v>
      </c>
      <c r="P73" s="301">
        <v>-5.6402256090243609E-3</v>
      </c>
    </row>
    <row r="74" spans="1:16" ht="15">
      <c r="A74" s="263">
        <v>64</v>
      </c>
      <c r="B74" s="362" t="s">
        <v>56</v>
      </c>
      <c r="C74" s="465" t="s">
        <v>108</v>
      </c>
      <c r="D74" s="466">
        <v>44315</v>
      </c>
      <c r="E74" s="297">
        <v>2521.3000000000002</v>
      </c>
      <c r="F74" s="297">
        <v>2527.5333333333333</v>
      </c>
      <c r="G74" s="298">
        <v>2494.0666666666666</v>
      </c>
      <c r="H74" s="298">
        <v>2466.8333333333335</v>
      </c>
      <c r="I74" s="298">
        <v>2433.3666666666668</v>
      </c>
      <c r="J74" s="298">
        <v>2554.7666666666664</v>
      </c>
      <c r="K74" s="298">
        <v>2588.2333333333327</v>
      </c>
      <c r="L74" s="298">
        <v>2615.4666666666662</v>
      </c>
      <c r="M74" s="285">
        <v>2561</v>
      </c>
      <c r="N74" s="285">
        <v>2500.3000000000002</v>
      </c>
      <c r="O74" s="300">
        <v>14994000</v>
      </c>
      <c r="P74" s="301">
        <v>-1.884570082449941E-2</v>
      </c>
    </row>
    <row r="75" spans="1:16" ht="15">
      <c r="A75" s="263">
        <v>65</v>
      </c>
      <c r="B75" s="362" t="s">
        <v>56</v>
      </c>
      <c r="C75" s="465" t="s">
        <v>248</v>
      </c>
      <c r="D75" s="466">
        <v>44315</v>
      </c>
      <c r="E75" s="297">
        <v>2971.7</v>
      </c>
      <c r="F75" s="297">
        <v>2996.8333333333335</v>
      </c>
      <c r="G75" s="298">
        <v>2935.8666666666668</v>
      </c>
      <c r="H75" s="298">
        <v>2900.0333333333333</v>
      </c>
      <c r="I75" s="298">
        <v>2839.0666666666666</v>
      </c>
      <c r="J75" s="298">
        <v>3032.666666666667</v>
      </c>
      <c r="K75" s="298">
        <v>3093.6333333333332</v>
      </c>
      <c r="L75" s="298">
        <v>3129.4666666666672</v>
      </c>
      <c r="M75" s="285">
        <v>3057.8</v>
      </c>
      <c r="N75" s="285">
        <v>2961</v>
      </c>
      <c r="O75" s="300">
        <v>681400</v>
      </c>
      <c r="P75" s="301">
        <v>9.9386898999677314E-2</v>
      </c>
    </row>
    <row r="76" spans="1:16" ht="15">
      <c r="A76" s="263">
        <v>66</v>
      </c>
      <c r="B76" s="362" t="s">
        <v>53</v>
      </c>
      <c r="C76" t="s">
        <v>109</v>
      </c>
      <c r="D76" s="466">
        <v>44315</v>
      </c>
      <c r="E76" s="425">
        <v>1430.95</v>
      </c>
      <c r="F76" s="425">
        <v>1432.0166666666664</v>
      </c>
      <c r="G76" s="426">
        <v>1423.0333333333328</v>
      </c>
      <c r="H76" s="426">
        <v>1415.1166666666663</v>
      </c>
      <c r="I76" s="426">
        <v>1406.1333333333328</v>
      </c>
      <c r="J76" s="426">
        <v>1439.9333333333329</v>
      </c>
      <c r="K76" s="426">
        <v>1448.9166666666665</v>
      </c>
      <c r="L76" s="426">
        <v>1456.833333333333</v>
      </c>
      <c r="M76" s="427">
        <v>1441</v>
      </c>
      <c r="N76" s="427">
        <v>1424.1</v>
      </c>
      <c r="O76" s="428">
        <v>35836350</v>
      </c>
      <c r="P76" s="429">
        <v>6.8252615011312592E-2</v>
      </c>
    </row>
    <row r="77" spans="1:16" ht="15">
      <c r="A77" s="263">
        <v>67</v>
      </c>
      <c r="B77" s="362" t="s">
        <v>56</v>
      </c>
      <c r="C77" s="465" t="s">
        <v>249</v>
      </c>
      <c r="D77" s="466">
        <v>44315</v>
      </c>
      <c r="E77" s="297">
        <v>697.65</v>
      </c>
      <c r="F77" s="297">
        <v>699.06666666666661</v>
      </c>
      <c r="G77" s="298">
        <v>692.63333333333321</v>
      </c>
      <c r="H77" s="298">
        <v>687.61666666666656</v>
      </c>
      <c r="I77" s="298">
        <v>681.18333333333317</v>
      </c>
      <c r="J77" s="298">
        <v>704.08333333333326</v>
      </c>
      <c r="K77" s="298">
        <v>710.51666666666665</v>
      </c>
      <c r="L77" s="298">
        <v>715.5333333333333</v>
      </c>
      <c r="M77" s="285">
        <v>705.5</v>
      </c>
      <c r="N77" s="285">
        <v>694.05</v>
      </c>
      <c r="O77" s="300">
        <v>8550300</v>
      </c>
      <c r="P77" s="301">
        <v>1.5149536371947239E-2</v>
      </c>
    </row>
    <row r="78" spans="1:16" ht="15">
      <c r="A78" s="263">
        <v>68</v>
      </c>
      <c r="B78" s="382" t="s">
        <v>43</v>
      </c>
      <c r="C78" s="465" t="s">
        <v>110</v>
      </c>
      <c r="D78" s="466">
        <v>44315</v>
      </c>
      <c r="E78" s="297">
        <v>2926.85</v>
      </c>
      <c r="F78" s="297">
        <v>2929.4</v>
      </c>
      <c r="G78" s="298">
        <v>2906.9500000000003</v>
      </c>
      <c r="H78" s="298">
        <v>2887.05</v>
      </c>
      <c r="I78" s="298">
        <v>2864.6000000000004</v>
      </c>
      <c r="J78" s="298">
        <v>2949.3</v>
      </c>
      <c r="K78" s="298">
        <v>2971.75</v>
      </c>
      <c r="L78" s="298">
        <v>2991.65</v>
      </c>
      <c r="M78" s="285">
        <v>2951.85</v>
      </c>
      <c r="N78" s="285">
        <v>2909.5</v>
      </c>
      <c r="O78" s="300">
        <v>4372200</v>
      </c>
      <c r="P78" s="301">
        <v>-8.7737196490512148E-3</v>
      </c>
    </row>
    <row r="79" spans="1:16" ht="15">
      <c r="A79" s="263">
        <v>69</v>
      </c>
      <c r="B79" s="362" t="s">
        <v>111</v>
      </c>
      <c r="C79" s="465" t="s">
        <v>112</v>
      </c>
      <c r="D79" s="466">
        <v>44315</v>
      </c>
      <c r="E79" s="297">
        <v>361.95</v>
      </c>
      <c r="F79" s="297">
        <v>363.08333333333331</v>
      </c>
      <c r="G79" s="298">
        <v>354.66666666666663</v>
      </c>
      <c r="H79" s="298">
        <v>347.38333333333333</v>
      </c>
      <c r="I79" s="298">
        <v>338.96666666666664</v>
      </c>
      <c r="J79" s="298">
        <v>370.36666666666662</v>
      </c>
      <c r="K79" s="298">
        <v>378.78333333333325</v>
      </c>
      <c r="L79" s="298">
        <v>386.06666666666661</v>
      </c>
      <c r="M79" s="285">
        <v>371.5</v>
      </c>
      <c r="N79" s="285">
        <v>355.8</v>
      </c>
      <c r="O79" s="300">
        <v>30168800</v>
      </c>
      <c r="P79" s="301">
        <v>-8.5028690662493481E-2</v>
      </c>
    </row>
    <row r="80" spans="1:16" ht="15">
      <c r="A80" s="263">
        <v>70</v>
      </c>
      <c r="B80" s="362" t="s">
        <v>72</v>
      </c>
      <c r="C80" s="465" t="s">
        <v>113</v>
      </c>
      <c r="D80" s="466">
        <v>44315</v>
      </c>
      <c r="E80" s="297">
        <v>235.4</v>
      </c>
      <c r="F80" s="297">
        <v>236.13333333333333</v>
      </c>
      <c r="G80" s="298">
        <v>232.76666666666665</v>
      </c>
      <c r="H80" s="298">
        <v>230.13333333333333</v>
      </c>
      <c r="I80" s="298">
        <v>226.76666666666665</v>
      </c>
      <c r="J80" s="298">
        <v>238.76666666666665</v>
      </c>
      <c r="K80" s="298">
        <v>242.13333333333333</v>
      </c>
      <c r="L80" s="298">
        <v>244.76666666666665</v>
      </c>
      <c r="M80" s="285">
        <v>239.5</v>
      </c>
      <c r="N80" s="285">
        <v>233.5</v>
      </c>
      <c r="O80" s="300">
        <v>25234200</v>
      </c>
      <c r="P80" s="301">
        <v>2.0194301932103483E-2</v>
      </c>
    </row>
    <row r="81" spans="1:16" ht="15">
      <c r="A81" s="263">
        <v>71</v>
      </c>
      <c r="B81" s="362" t="s">
        <v>49</v>
      </c>
      <c r="C81" s="465" t="s">
        <v>114</v>
      </c>
      <c r="D81" s="466">
        <v>44315</v>
      </c>
      <c r="E81" s="297">
        <v>2482.25</v>
      </c>
      <c r="F81" s="297">
        <v>2469.9333333333334</v>
      </c>
      <c r="G81" s="298">
        <v>2446.8166666666666</v>
      </c>
      <c r="H81" s="298">
        <v>2411.3833333333332</v>
      </c>
      <c r="I81" s="298">
        <v>2388.2666666666664</v>
      </c>
      <c r="J81" s="298">
        <v>2505.3666666666668</v>
      </c>
      <c r="K81" s="298">
        <v>2528.4833333333336</v>
      </c>
      <c r="L81" s="298">
        <v>2563.916666666667</v>
      </c>
      <c r="M81" s="285">
        <v>2493.0500000000002</v>
      </c>
      <c r="N81" s="285">
        <v>2434.5</v>
      </c>
      <c r="O81" s="300">
        <v>6112500</v>
      </c>
      <c r="P81" s="301">
        <v>5.8251468628128548E-3</v>
      </c>
    </row>
    <row r="82" spans="1:16" ht="15">
      <c r="A82" s="263">
        <v>72</v>
      </c>
      <c r="B82" s="362" t="s">
        <v>56</v>
      </c>
      <c r="C82" s="465" t="s">
        <v>115</v>
      </c>
      <c r="D82" s="466">
        <v>44315</v>
      </c>
      <c r="E82" s="297">
        <v>193.25</v>
      </c>
      <c r="F82" s="297">
        <v>193.25</v>
      </c>
      <c r="G82" s="298">
        <v>190</v>
      </c>
      <c r="H82" s="298">
        <v>186.75</v>
      </c>
      <c r="I82" s="298">
        <v>183.5</v>
      </c>
      <c r="J82" s="298">
        <v>196.5</v>
      </c>
      <c r="K82" s="298">
        <v>199.75</v>
      </c>
      <c r="L82" s="298">
        <v>203</v>
      </c>
      <c r="M82" s="285">
        <v>196.5</v>
      </c>
      <c r="N82" s="285">
        <v>190</v>
      </c>
      <c r="O82" s="300">
        <v>35727500</v>
      </c>
      <c r="P82" s="301">
        <v>7.2539765775214123E-3</v>
      </c>
    </row>
    <row r="83" spans="1:16" ht="15">
      <c r="A83" s="263">
        <v>73</v>
      </c>
      <c r="B83" s="362" t="s">
        <v>53</v>
      </c>
      <c r="C83" s="465" t="s">
        <v>116</v>
      </c>
      <c r="D83" s="466">
        <v>44315</v>
      </c>
      <c r="E83" s="297">
        <v>569.15</v>
      </c>
      <c r="F83" s="297">
        <v>573.05000000000007</v>
      </c>
      <c r="G83" s="298">
        <v>563.75000000000011</v>
      </c>
      <c r="H83" s="298">
        <v>558.35</v>
      </c>
      <c r="I83" s="298">
        <v>549.05000000000007</v>
      </c>
      <c r="J83" s="298">
        <v>578.45000000000016</v>
      </c>
      <c r="K83" s="298">
        <v>587.75000000000011</v>
      </c>
      <c r="L83" s="298">
        <v>593.1500000000002</v>
      </c>
      <c r="M83" s="285">
        <v>582.35</v>
      </c>
      <c r="N83" s="285">
        <v>567.65</v>
      </c>
      <c r="O83" s="300">
        <v>95386500</v>
      </c>
      <c r="P83" s="301">
        <v>1.336605460361979E-2</v>
      </c>
    </row>
    <row r="84" spans="1:16" ht="15">
      <c r="A84" s="263">
        <v>74</v>
      </c>
      <c r="B84" s="362" t="s">
        <v>56</v>
      </c>
      <c r="C84" s="465" t="s">
        <v>252</v>
      </c>
      <c r="D84" s="466">
        <v>44315</v>
      </c>
      <c r="E84" s="297">
        <v>1429.5</v>
      </c>
      <c r="F84" s="297">
        <v>1431.3333333333333</v>
      </c>
      <c r="G84" s="298">
        <v>1413.7666666666664</v>
      </c>
      <c r="H84" s="298">
        <v>1398.0333333333331</v>
      </c>
      <c r="I84" s="298">
        <v>1380.4666666666662</v>
      </c>
      <c r="J84" s="298">
        <v>1447.0666666666666</v>
      </c>
      <c r="K84" s="298">
        <v>1464.6333333333337</v>
      </c>
      <c r="L84" s="298">
        <v>1480.3666666666668</v>
      </c>
      <c r="M84" s="285">
        <v>1448.9</v>
      </c>
      <c r="N84" s="285">
        <v>1415.6</v>
      </c>
      <c r="O84" s="300">
        <v>1042525</v>
      </c>
      <c r="P84" s="301">
        <v>5.5053763440860215E-2</v>
      </c>
    </row>
    <row r="85" spans="1:16" ht="15">
      <c r="A85" s="263">
        <v>75</v>
      </c>
      <c r="B85" s="362" t="s">
        <v>56</v>
      </c>
      <c r="C85" s="465" t="s">
        <v>117</v>
      </c>
      <c r="D85" s="466">
        <v>44315</v>
      </c>
      <c r="E85" s="297">
        <v>457.6</v>
      </c>
      <c r="F85" s="297">
        <v>457.06666666666666</v>
      </c>
      <c r="G85" s="298">
        <v>452.13333333333333</v>
      </c>
      <c r="H85" s="298">
        <v>446.66666666666669</v>
      </c>
      <c r="I85" s="298">
        <v>441.73333333333335</v>
      </c>
      <c r="J85" s="298">
        <v>462.5333333333333</v>
      </c>
      <c r="K85" s="298">
        <v>467.46666666666658</v>
      </c>
      <c r="L85" s="298">
        <v>472.93333333333328</v>
      </c>
      <c r="M85" s="285">
        <v>462</v>
      </c>
      <c r="N85" s="285">
        <v>451.6</v>
      </c>
      <c r="O85" s="300">
        <v>8122500</v>
      </c>
      <c r="P85" s="301">
        <v>2.9663434112949229E-2</v>
      </c>
    </row>
    <row r="86" spans="1:16" ht="15">
      <c r="A86" s="263">
        <v>76</v>
      </c>
      <c r="B86" s="362" t="s">
        <v>67</v>
      </c>
      <c r="C86" s="465" t="s">
        <v>118</v>
      </c>
      <c r="D86" s="466">
        <v>44315</v>
      </c>
      <c r="E86" s="297">
        <v>9.5</v>
      </c>
      <c r="F86" s="297">
        <v>9.5666666666666664</v>
      </c>
      <c r="G86" s="298">
        <v>9.3833333333333329</v>
      </c>
      <c r="H86" s="298">
        <v>9.2666666666666657</v>
      </c>
      <c r="I86" s="298">
        <v>9.0833333333333321</v>
      </c>
      <c r="J86" s="298">
        <v>9.6833333333333336</v>
      </c>
      <c r="K86" s="298">
        <v>9.8666666666666671</v>
      </c>
      <c r="L86" s="298">
        <v>9.9833333333333343</v>
      </c>
      <c r="M86" s="285">
        <v>9.75</v>
      </c>
      <c r="N86" s="285">
        <v>9.4499999999999993</v>
      </c>
      <c r="O86" s="300">
        <v>663390000</v>
      </c>
      <c r="P86" s="301">
        <v>-2.1880483021983692E-2</v>
      </c>
    </row>
    <row r="87" spans="1:16" ht="15">
      <c r="A87" s="263">
        <v>77</v>
      </c>
      <c r="B87" s="362" t="s">
        <v>53</v>
      </c>
      <c r="C87" s="465" t="s">
        <v>119</v>
      </c>
      <c r="D87" s="466">
        <v>44315</v>
      </c>
      <c r="E87" s="297">
        <v>55.9</v>
      </c>
      <c r="F87" s="297">
        <v>56.266666666666659</v>
      </c>
      <c r="G87" s="298">
        <v>55.23333333333332</v>
      </c>
      <c r="H87" s="298">
        <v>54.566666666666663</v>
      </c>
      <c r="I87" s="298">
        <v>53.533333333333324</v>
      </c>
      <c r="J87" s="298">
        <v>56.933333333333316</v>
      </c>
      <c r="K87" s="298">
        <v>57.966666666666661</v>
      </c>
      <c r="L87" s="298">
        <v>58.633333333333312</v>
      </c>
      <c r="M87" s="285">
        <v>57.3</v>
      </c>
      <c r="N87" s="285">
        <v>55.6</v>
      </c>
      <c r="O87" s="300">
        <v>207936000</v>
      </c>
      <c r="P87" s="301">
        <v>-6.827856291503491E-2</v>
      </c>
    </row>
    <row r="88" spans="1:16" ht="15">
      <c r="A88" s="263">
        <v>78</v>
      </c>
      <c r="B88" s="362" t="s">
        <v>72</v>
      </c>
      <c r="C88" s="465" t="s">
        <v>120</v>
      </c>
      <c r="D88" s="466">
        <v>44315</v>
      </c>
      <c r="E88" s="297">
        <v>544.1</v>
      </c>
      <c r="F88" s="297">
        <v>539.91666666666663</v>
      </c>
      <c r="G88" s="298">
        <v>533.5333333333333</v>
      </c>
      <c r="H88" s="298">
        <v>522.9666666666667</v>
      </c>
      <c r="I88" s="298">
        <v>516.58333333333337</v>
      </c>
      <c r="J88" s="298">
        <v>550.48333333333323</v>
      </c>
      <c r="K88" s="298">
        <v>556.86666666666667</v>
      </c>
      <c r="L88" s="298">
        <v>567.43333333333317</v>
      </c>
      <c r="M88" s="285">
        <v>546.29999999999995</v>
      </c>
      <c r="N88" s="285">
        <v>529.35</v>
      </c>
      <c r="O88" s="300">
        <v>5603125</v>
      </c>
      <c r="P88" s="301">
        <v>-2.4185823754789271E-2</v>
      </c>
    </row>
    <row r="89" spans="1:16" ht="15">
      <c r="A89" s="263">
        <v>79</v>
      </c>
      <c r="B89" s="362" t="s">
        <v>39</v>
      </c>
      <c r="C89" s="465" t="s">
        <v>121</v>
      </c>
      <c r="D89" s="466">
        <v>44315</v>
      </c>
      <c r="E89" s="297">
        <v>1642.15</v>
      </c>
      <c r="F89" s="297">
        <v>1635.2666666666667</v>
      </c>
      <c r="G89" s="298">
        <v>1613.8833333333332</v>
      </c>
      <c r="H89" s="298">
        <v>1585.6166666666666</v>
      </c>
      <c r="I89" s="298">
        <v>1564.2333333333331</v>
      </c>
      <c r="J89" s="298">
        <v>1663.5333333333333</v>
      </c>
      <c r="K89" s="298">
        <v>1684.916666666667</v>
      </c>
      <c r="L89" s="298">
        <v>1713.1833333333334</v>
      </c>
      <c r="M89" s="285">
        <v>1656.65</v>
      </c>
      <c r="N89" s="285">
        <v>1607</v>
      </c>
      <c r="O89" s="300">
        <v>4043500</v>
      </c>
      <c r="P89" s="301">
        <v>8.2284004488218428E-3</v>
      </c>
    </row>
    <row r="90" spans="1:16" ht="15">
      <c r="A90" s="263">
        <v>80</v>
      </c>
      <c r="B90" s="362" t="s">
        <v>53</v>
      </c>
      <c r="C90" s="465" t="s">
        <v>122</v>
      </c>
      <c r="D90" s="466">
        <v>44315</v>
      </c>
      <c r="E90" s="297">
        <v>928.75</v>
      </c>
      <c r="F90" s="297">
        <v>931.7833333333333</v>
      </c>
      <c r="G90" s="298">
        <v>917.96666666666658</v>
      </c>
      <c r="H90" s="298">
        <v>907.18333333333328</v>
      </c>
      <c r="I90" s="298">
        <v>893.36666666666656</v>
      </c>
      <c r="J90" s="298">
        <v>942.56666666666661</v>
      </c>
      <c r="K90" s="298">
        <v>956.38333333333321</v>
      </c>
      <c r="L90" s="298">
        <v>967.16666666666663</v>
      </c>
      <c r="M90" s="285">
        <v>945.6</v>
      </c>
      <c r="N90" s="285">
        <v>921</v>
      </c>
      <c r="O90" s="300">
        <v>22202100</v>
      </c>
      <c r="P90" s="301">
        <v>2.2752204119774102E-3</v>
      </c>
    </row>
    <row r="91" spans="1:16" ht="15">
      <c r="A91" s="263">
        <v>81</v>
      </c>
      <c r="B91" s="362" t="s">
        <v>67</v>
      </c>
      <c r="C91" s="465" t="s">
        <v>826</v>
      </c>
      <c r="D91" s="466">
        <v>44315</v>
      </c>
      <c r="E91" s="297">
        <v>258.45</v>
      </c>
      <c r="F91" s="297">
        <v>261.31666666666666</v>
      </c>
      <c r="G91" s="298">
        <v>254.23333333333335</v>
      </c>
      <c r="H91" s="298">
        <v>250.01666666666671</v>
      </c>
      <c r="I91" s="298">
        <v>242.93333333333339</v>
      </c>
      <c r="J91" s="298">
        <v>265.5333333333333</v>
      </c>
      <c r="K91" s="298">
        <v>272.61666666666667</v>
      </c>
      <c r="L91" s="298">
        <v>276.83333333333326</v>
      </c>
      <c r="M91" s="285">
        <v>268.39999999999998</v>
      </c>
      <c r="N91" s="285">
        <v>257.10000000000002</v>
      </c>
      <c r="O91" s="300">
        <v>11205600</v>
      </c>
      <c r="P91" s="301">
        <v>-7.4906367041198505E-4</v>
      </c>
    </row>
    <row r="92" spans="1:16" ht="15">
      <c r="A92" s="263">
        <v>82</v>
      </c>
      <c r="B92" s="362" t="s">
        <v>106</v>
      </c>
      <c r="C92" s="465" t="s">
        <v>124</v>
      </c>
      <c r="D92" s="466">
        <v>44315</v>
      </c>
      <c r="E92" s="425">
        <v>1448.1</v>
      </c>
      <c r="F92" s="425">
        <v>1448.2333333333333</v>
      </c>
      <c r="G92" s="426">
        <v>1436.6166666666668</v>
      </c>
      <c r="H92" s="426">
        <v>1425.1333333333334</v>
      </c>
      <c r="I92" s="426">
        <v>1413.5166666666669</v>
      </c>
      <c r="J92" s="426">
        <v>1459.7166666666667</v>
      </c>
      <c r="K92" s="426">
        <v>1471.333333333333</v>
      </c>
      <c r="L92" s="426">
        <v>1482.8166666666666</v>
      </c>
      <c r="M92" s="427">
        <v>1459.85</v>
      </c>
      <c r="N92" s="427">
        <v>1436.75</v>
      </c>
      <c r="O92" s="428">
        <v>32186400</v>
      </c>
      <c r="P92" s="429">
        <v>1.646612979630507E-2</v>
      </c>
    </row>
    <row r="93" spans="1:16" ht="15">
      <c r="A93" s="263">
        <v>83</v>
      </c>
      <c r="B93" s="362" t="s">
        <v>72</v>
      </c>
      <c r="C93" s="465" t="s">
        <v>125</v>
      </c>
      <c r="D93" s="466">
        <v>44315</v>
      </c>
      <c r="E93" s="297">
        <v>92</v>
      </c>
      <c r="F93" s="297">
        <v>92.2</v>
      </c>
      <c r="G93" s="298">
        <v>91.4</v>
      </c>
      <c r="H93" s="298">
        <v>90.8</v>
      </c>
      <c r="I93" s="298">
        <v>90</v>
      </c>
      <c r="J93" s="298">
        <v>92.800000000000011</v>
      </c>
      <c r="K93" s="298">
        <v>93.6</v>
      </c>
      <c r="L93" s="298">
        <v>94.200000000000017</v>
      </c>
      <c r="M93" s="285">
        <v>93</v>
      </c>
      <c r="N93" s="285">
        <v>91.6</v>
      </c>
      <c r="O93" s="300">
        <v>67405000</v>
      </c>
      <c r="P93" s="301">
        <v>2.3489932885906041E-2</v>
      </c>
    </row>
    <row r="94" spans="1:16" ht="15">
      <c r="A94" s="263">
        <v>84</v>
      </c>
      <c r="B94" s="382" t="s">
        <v>39</v>
      </c>
      <c r="C94" s="465" t="s">
        <v>772</v>
      </c>
      <c r="D94" s="466">
        <v>44315</v>
      </c>
      <c r="E94" s="297">
        <v>1736.35</v>
      </c>
      <c r="F94" s="297">
        <v>1739.6833333333332</v>
      </c>
      <c r="G94" s="298">
        <v>1717.7666666666664</v>
      </c>
      <c r="H94" s="298">
        <v>1699.1833333333332</v>
      </c>
      <c r="I94" s="298">
        <v>1677.2666666666664</v>
      </c>
      <c r="J94" s="298">
        <v>1758.2666666666664</v>
      </c>
      <c r="K94" s="298">
        <v>1780.1833333333329</v>
      </c>
      <c r="L94" s="298">
        <v>1798.7666666666664</v>
      </c>
      <c r="M94" s="285">
        <v>1761.6</v>
      </c>
      <c r="N94" s="285">
        <v>1721.1</v>
      </c>
      <c r="O94" s="300">
        <v>1922050</v>
      </c>
      <c r="P94" s="301">
        <v>-3.0332841449417936E-2</v>
      </c>
    </row>
    <row r="95" spans="1:16" ht="15">
      <c r="A95" s="263">
        <v>85</v>
      </c>
      <c r="B95" s="362" t="s">
        <v>49</v>
      </c>
      <c r="C95" s="465" t="s">
        <v>126</v>
      </c>
      <c r="D95" s="466">
        <v>44315</v>
      </c>
      <c r="E95" s="297">
        <v>213.95</v>
      </c>
      <c r="F95" s="297">
        <v>214.76666666666665</v>
      </c>
      <c r="G95" s="298">
        <v>212.68333333333331</v>
      </c>
      <c r="H95" s="298">
        <v>211.41666666666666</v>
      </c>
      <c r="I95" s="298">
        <v>209.33333333333331</v>
      </c>
      <c r="J95" s="298">
        <v>216.0333333333333</v>
      </c>
      <c r="K95" s="298">
        <v>218.11666666666667</v>
      </c>
      <c r="L95" s="298">
        <v>219.3833333333333</v>
      </c>
      <c r="M95" s="285">
        <v>216.85</v>
      </c>
      <c r="N95" s="285">
        <v>213.5</v>
      </c>
      <c r="O95" s="300">
        <v>123542400</v>
      </c>
      <c r="P95" s="301">
        <v>3.155560305669855E-2</v>
      </c>
    </row>
    <row r="96" spans="1:16" ht="15">
      <c r="A96" s="263">
        <v>86</v>
      </c>
      <c r="B96" s="362" t="s">
        <v>111</v>
      </c>
      <c r="C96" s="465" t="s">
        <v>127</v>
      </c>
      <c r="D96" s="466">
        <v>44315</v>
      </c>
      <c r="E96" s="297">
        <v>415.5</v>
      </c>
      <c r="F96" s="297">
        <v>415.7166666666667</v>
      </c>
      <c r="G96" s="298">
        <v>403.43333333333339</v>
      </c>
      <c r="H96" s="298">
        <v>391.36666666666667</v>
      </c>
      <c r="I96" s="298">
        <v>379.08333333333337</v>
      </c>
      <c r="J96" s="298">
        <v>427.78333333333342</v>
      </c>
      <c r="K96" s="298">
        <v>440.06666666666672</v>
      </c>
      <c r="L96" s="298">
        <v>452.13333333333344</v>
      </c>
      <c r="M96" s="285">
        <v>428</v>
      </c>
      <c r="N96" s="285">
        <v>403.65</v>
      </c>
      <c r="O96" s="300">
        <v>32025000</v>
      </c>
      <c r="P96" s="301">
        <v>2.6771401090092978E-2</v>
      </c>
    </row>
    <row r="97" spans="1:16" ht="15">
      <c r="A97" s="263">
        <v>87</v>
      </c>
      <c r="B97" s="362" t="s">
        <v>111</v>
      </c>
      <c r="C97" s="465" t="s">
        <v>128</v>
      </c>
      <c r="D97" s="466">
        <v>44315</v>
      </c>
      <c r="E97" s="297">
        <v>624.95000000000005</v>
      </c>
      <c r="F97" s="297">
        <v>619.2166666666667</v>
      </c>
      <c r="G97" s="298">
        <v>606.33333333333337</v>
      </c>
      <c r="H97" s="298">
        <v>587.7166666666667</v>
      </c>
      <c r="I97" s="298">
        <v>574.83333333333337</v>
      </c>
      <c r="J97" s="298">
        <v>637.83333333333337</v>
      </c>
      <c r="K97" s="298">
        <v>650.71666666666658</v>
      </c>
      <c r="L97" s="298">
        <v>669.33333333333337</v>
      </c>
      <c r="M97" s="285">
        <v>632.1</v>
      </c>
      <c r="N97" s="285">
        <v>600.6</v>
      </c>
      <c r="O97" s="300">
        <v>37524600</v>
      </c>
      <c r="P97" s="301">
        <v>2.8110667258470189E-2</v>
      </c>
    </row>
    <row r="98" spans="1:16" ht="15">
      <c r="A98" s="263">
        <v>88</v>
      </c>
      <c r="B98" s="362" t="s">
        <v>39</v>
      </c>
      <c r="C98" s="465" t="s">
        <v>129</v>
      </c>
      <c r="D98" s="466">
        <v>44315</v>
      </c>
      <c r="E98" s="297">
        <v>2896.85</v>
      </c>
      <c r="F98" s="297">
        <v>2896.7166666666672</v>
      </c>
      <c r="G98" s="298">
        <v>2873.4333333333343</v>
      </c>
      <c r="H98" s="298">
        <v>2850.0166666666673</v>
      </c>
      <c r="I98" s="298">
        <v>2826.7333333333345</v>
      </c>
      <c r="J98" s="298">
        <v>2920.1333333333341</v>
      </c>
      <c r="K98" s="298">
        <v>2943.416666666667</v>
      </c>
      <c r="L98" s="298">
        <v>2966.8333333333339</v>
      </c>
      <c r="M98" s="285">
        <v>2920</v>
      </c>
      <c r="N98" s="285">
        <v>2873.3</v>
      </c>
      <c r="O98" s="300">
        <v>1558500</v>
      </c>
      <c r="P98" s="301">
        <v>-1.3295346628679962E-2</v>
      </c>
    </row>
    <row r="99" spans="1:16" ht="15">
      <c r="A99" s="263">
        <v>89</v>
      </c>
      <c r="B99" s="362" t="s">
        <v>53</v>
      </c>
      <c r="C99" s="465" t="s">
        <v>131</v>
      </c>
      <c r="D99" s="466">
        <v>44315</v>
      </c>
      <c r="E99" s="297">
        <v>1802.6</v>
      </c>
      <c r="F99" s="297">
        <v>1784.2</v>
      </c>
      <c r="G99" s="298">
        <v>1756.45</v>
      </c>
      <c r="H99" s="298">
        <v>1710.3</v>
      </c>
      <c r="I99" s="298">
        <v>1682.55</v>
      </c>
      <c r="J99" s="298">
        <v>1830.3500000000001</v>
      </c>
      <c r="K99" s="298">
        <v>1858.1000000000001</v>
      </c>
      <c r="L99" s="298">
        <v>1904.2500000000002</v>
      </c>
      <c r="M99" s="285">
        <v>1811.95</v>
      </c>
      <c r="N99" s="285">
        <v>1738.05</v>
      </c>
      <c r="O99" s="300">
        <v>12241600</v>
      </c>
      <c r="P99" s="301">
        <v>1.6777966045383567E-2</v>
      </c>
    </row>
    <row r="100" spans="1:16" ht="15">
      <c r="A100" s="263">
        <v>90</v>
      </c>
      <c r="B100" s="362" t="s">
        <v>56</v>
      </c>
      <c r="C100" s="465" t="s">
        <v>132</v>
      </c>
      <c r="D100" s="466">
        <v>44315</v>
      </c>
      <c r="E100" s="297">
        <v>98.5</v>
      </c>
      <c r="F100" s="297">
        <v>98.75</v>
      </c>
      <c r="G100" s="298">
        <v>97.35</v>
      </c>
      <c r="H100" s="298">
        <v>96.199999999999989</v>
      </c>
      <c r="I100" s="298">
        <v>94.799999999999983</v>
      </c>
      <c r="J100" s="298">
        <v>99.9</v>
      </c>
      <c r="K100" s="298">
        <v>101.30000000000001</v>
      </c>
      <c r="L100" s="298">
        <v>102.45000000000002</v>
      </c>
      <c r="M100" s="285">
        <v>100.15</v>
      </c>
      <c r="N100" s="285">
        <v>97.6</v>
      </c>
      <c r="O100" s="300">
        <v>29600908</v>
      </c>
      <c r="P100" s="301">
        <v>3.934624697336562E-3</v>
      </c>
    </row>
    <row r="101" spans="1:16" ht="15">
      <c r="A101" s="263">
        <v>91</v>
      </c>
      <c r="B101" s="362" t="s">
        <v>39</v>
      </c>
      <c r="C101" s="465" t="s">
        <v>348</v>
      </c>
      <c r="D101" s="466">
        <v>44315</v>
      </c>
      <c r="E101" s="297">
        <v>3149.7</v>
      </c>
      <c r="F101" s="297">
        <v>3164.4500000000003</v>
      </c>
      <c r="G101" s="298">
        <v>3111.5000000000005</v>
      </c>
      <c r="H101" s="298">
        <v>3073.3</v>
      </c>
      <c r="I101" s="298">
        <v>3020.3500000000004</v>
      </c>
      <c r="J101" s="298">
        <v>3202.6500000000005</v>
      </c>
      <c r="K101" s="298">
        <v>3255.6000000000004</v>
      </c>
      <c r="L101" s="298">
        <v>3293.8000000000006</v>
      </c>
      <c r="M101" s="285">
        <v>3217.4</v>
      </c>
      <c r="N101" s="285">
        <v>3126.25</v>
      </c>
      <c r="O101" s="300">
        <v>347250</v>
      </c>
      <c r="P101" s="301">
        <v>6.355283307810107E-2</v>
      </c>
    </row>
    <row r="102" spans="1:16" ht="15">
      <c r="A102" s="263">
        <v>92</v>
      </c>
      <c r="B102" s="362" t="s">
        <v>56</v>
      </c>
      <c r="C102" s="465" t="s">
        <v>133</v>
      </c>
      <c r="D102" s="466">
        <v>44315</v>
      </c>
      <c r="E102" s="297">
        <v>417.5</v>
      </c>
      <c r="F102" s="297">
        <v>419.41666666666669</v>
      </c>
      <c r="G102" s="298">
        <v>413.58333333333337</v>
      </c>
      <c r="H102" s="298">
        <v>409.66666666666669</v>
      </c>
      <c r="I102" s="298">
        <v>403.83333333333337</v>
      </c>
      <c r="J102" s="298">
        <v>423.33333333333337</v>
      </c>
      <c r="K102" s="298">
        <v>429.16666666666674</v>
      </c>
      <c r="L102" s="298">
        <v>433.08333333333337</v>
      </c>
      <c r="M102" s="285">
        <v>425.25</v>
      </c>
      <c r="N102" s="285">
        <v>415.5</v>
      </c>
      <c r="O102" s="300">
        <v>7804000</v>
      </c>
      <c r="P102" s="301">
        <v>5.4879697215463638E-2</v>
      </c>
    </row>
    <row r="103" spans="1:16" ht="15">
      <c r="A103" s="263">
        <v>93</v>
      </c>
      <c r="B103" s="362" t="s">
        <v>63</v>
      </c>
      <c r="C103" s="465" t="s">
        <v>134</v>
      </c>
      <c r="D103" s="466">
        <v>44315</v>
      </c>
      <c r="E103" s="297">
        <v>1410.05</v>
      </c>
      <c r="F103" s="297">
        <v>1412.2833333333335</v>
      </c>
      <c r="G103" s="298">
        <v>1401.7666666666671</v>
      </c>
      <c r="H103" s="298">
        <v>1393.4833333333336</v>
      </c>
      <c r="I103" s="298">
        <v>1382.9666666666672</v>
      </c>
      <c r="J103" s="298">
        <v>1420.5666666666671</v>
      </c>
      <c r="K103" s="298">
        <v>1431.0833333333335</v>
      </c>
      <c r="L103" s="298">
        <v>1439.366666666667</v>
      </c>
      <c r="M103" s="285">
        <v>1422.8</v>
      </c>
      <c r="N103" s="285">
        <v>1404</v>
      </c>
      <c r="O103" s="300">
        <v>13808625</v>
      </c>
      <c r="P103" s="301">
        <v>2.4661859453001665E-2</v>
      </c>
    </row>
    <row r="104" spans="1:16" ht="15">
      <c r="A104" s="263">
        <v>94</v>
      </c>
      <c r="B104" s="362" t="s">
        <v>106</v>
      </c>
      <c r="C104" s="465" t="s">
        <v>260</v>
      </c>
      <c r="D104" s="466">
        <v>44315</v>
      </c>
      <c r="E104" s="297">
        <v>4405.25</v>
      </c>
      <c r="F104" s="297">
        <v>4401.5333333333338</v>
      </c>
      <c r="G104" s="298">
        <v>4323.0666666666675</v>
      </c>
      <c r="H104" s="298">
        <v>4240.8833333333341</v>
      </c>
      <c r="I104" s="298">
        <v>4162.4166666666679</v>
      </c>
      <c r="J104" s="298">
        <v>4483.7166666666672</v>
      </c>
      <c r="K104" s="298">
        <v>4562.1833333333325</v>
      </c>
      <c r="L104" s="298">
        <v>4644.3666666666668</v>
      </c>
      <c r="M104" s="285">
        <v>4480</v>
      </c>
      <c r="N104" s="285">
        <v>4319.3500000000004</v>
      </c>
      <c r="O104" s="300">
        <v>465600</v>
      </c>
      <c r="P104" s="301">
        <v>0.12749727569923719</v>
      </c>
    </row>
    <row r="105" spans="1:16" ht="15">
      <c r="A105" s="263">
        <v>95</v>
      </c>
      <c r="B105" s="362" t="s">
        <v>106</v>
      </c>
      <c r="C105" s="465" t="s">
        <v>259</v>
      </c>
      <c r="D105" s="466">
        <v>44315</v>
      </c>
      <c r="E105" s="297">
        <v>2931.25</v>
      </c>
      <c r="F105" s="297">
        <v>2964.15</v>
      </c>
      <c r="G105" s="298">
        <v>2853.3</v>
      </c>
      <c r="H105" s="298">
        <v>2775.35</v>
      </c>
      <c r="I105" s="298">
        <v>2664.5</v>
      </c>
      <c r="J105" s="298">
        <v>3042.1000000000004</v>
      </c>
      <c r="K105" s="298">
        <v>3152.95</v>
      </c>
      <c r="L105" s="298">
        <v>3230.9000000000005</v>
      </c>
      <c r="M105" s="285">
        <v>3075</v>
      </c>
      <c r="N105" s="285">
        <v>2886.2</v>
      </c>
      <c r="O105" s="300">
        <v>536800</v>
      </c>
      <c r="P105" s="301">
        <v>6.7516879219804947E-3</v>
      </c>
    </row>
    <row r="106" spans="1:16" ht="15">
      <c r="A106" s="263">
        <v>96</v>
      </c>
      <c r="B106" s="362" t="s">
        <v>51</v>
      </c>
      <c r="C106" s="465" t="s">
        <v>135</v>
      </c>
      <c r="D106" s="466">
        <v>44315</v>
      </c>
      <c r="E106" s="297">
        <v>1086.05</v>
      </c>
      <c r="F106" s="297">
        <v>1076.1833333333334</v>
      </c>
      <c r="G106" s="298">
        <v>1057.8666666666668</v>
      </c>
      <c r="H106" s="298">
        <v>1029.6833333333334</v>
      </c>
      <c r="I106" s="298">
        <v>1011.3666666666668</v>
      </c>
      <c r="J106" s="298">
        <v>1104.3666666666668</v>
      </c>
      <c r="K106" s="298">
        <v>1122.6833333333334</v>
      </c>
      <c r="L106" s="298">
        <v>1150.8666666666668</v>
      </c>
      <c r="M106" s="285">
        <v>1094.5</v>
      </c>
      <c r="N106" s="285">
        <v>1048</v>
      </c>
      <c r="O106" s="300">
        <v>7488500</v>
      </c>
      <c r="P106" s="301">
        <v>0.11944091486658195</v>
      </c>
    </row>
    <row r="107" spans="1:16" ht="15">
      <c r="A107" s="263">
        <v>97</v>
      </c>
      <c r="B107" s="362" t="s">
        <v>43</v>
      </c>
      <c r="C107" s="465" t="s">
        <v>136</v>
      </c>
      <c r="D107" s="466">
        <v>44315</v>
      </c>
      <c r="E107" s="297">
        <v>794.05</v>
      </c>
      <c r="F107" s="297">
        <v>795.41666666666663</v>
      </c>
      <c r="G107" s="298">
        <v>785.93333333333328</v>
      </c>
      <c r="H107" s="298">
        <v>777.81666666666661</v>
      </c>
      <c r="I107" s="298">
        <v>768.33333333333326</v>
      </c>
      <c r="J107" s="298">
        <v>803.5333333333333</v>
      </c>
      <c r="K107" s="298">
        <v>813.01666666666665</v>
      </c>
      <c r="L107" s="298">
        <v>821.13333333333333</v>
      </c>
      <c r="M107" s="285">
        <v>804.9</v>
      </c>
      <c r="N107" s="285">
        <v>787.3</v>
      </c>
      <c r="O107" s="300">
        <v>9914800</v>
      </c>
      <c r="P107" s="301">
        <v>2.4002313475997687E-2</v>
      </c>
    </row>
    <row r="108" spans="1:16" ht="15">
      <c r="A108" s="263">
        <v>98</v>
      </c>
      <c r="B108" s="362" t="s">
        <v>56</v>
      </c>
      <c r="C108" s="465" t="s">
        <v>137</v>
      </c>
      <c r="D108" s="466">
        <v>44315</v>
      </c>
      <c r="E108" s="297">
        <v>193.8</v>
      </c>
      <c r="F108" s="297">
        <v>193.66666666666666</v>
      </c>
      <c r="G108" s="298">
        <v>191.43333333333331</v>
      </c>
      <c r="H108" s="298">
        <v>189.06666666666666</v>
      </c>
      <c r="I108" s="298">
        <v>186.83333333333331</v>
      </c>
      <c r="J108" s="298">
        <v>196.0333333333333</v>
      </c>
      <c r="K108" s="298">
        <v>198.26666666666665</v>
      </c>
      <c r="L108" s="298">
        <v>200.6333333333333</v>
      </c>
      <c r="M108" s="285">
        <v>195.9</v>
      </c>
      <c r="N108" s="285">
        <v>191.3</v>
      </c>
      <c r="O108" s="300">
        <v>18312000</v>
      </c>
      <c r="P108" s="301">
        <v>-5.8218473565110063E-2</v>
      </c>
    </row>
    <row r="109" spans="1:16" ht="15">
      <c r="A109" s="263">
        <v>99</v>
      </c>
      <c r="B109" s="362" t="s">
        <v>56</v>
      </c>
      <c r="C109" s="465" t="s">
        <v>138</v>
      </c>
      <c r="D109" s="466">
        <v>44315</v>
      </c>
      <c r="E109" s="297">
        <v>157.80000000000001</v>
      </c>
      <c r="F109" s="297">
        <v>158.58333333333334</v>
      </c>
      <c r="G109" s="298">
        <v>156.36666666666667</v>
      </c>
      <c r="H109" s="298">
        <v>154.93333333333334</v>
      </c>
      <c r="I109" s="298">
        <v>152.71666666666667</v>
      </c>
      <c r="J109" s="298">
        <v>160.01666666666668</v>
      </c>
      <c r="K109" s="298">
        <v>162.23333333333332</v>
      </c>
      <c r="L109" s="298">
        <v>163.66666666666669</v>
      </c>
      <c r="M109" s="285">
        <v>160.80000000000001</v>
      </c>
      <c r="N109" s="285">
        <v>157.15</v>
      </c>
      <c r="O109" s="300">
        <v>25662000</v>
      </c>
      <c r="P109" s="301">
        <v>3.7854889589905363E-2</v>
      </c>
    </row>
    <row r="110" spans="1:16" ht="15">
      <c r="A110" s="263">
        <v>100</v>
      </c>
      <c r="B110" s="362" t="s">
        <v>49</v>
      </c>
      <c r="C110" s="465" t="s">
        <v>139</v>
      </c>
      <c r="D110" s="466">
        <v>44315</v>
      </c>
      <c r="E110" s="297">
        <v>421.75</v>
      </c>
      <c r="F110" s="297">
        <v>420.4666666666667</v>
      </c>
      <c r="G110" s="298">
        <v>417.98333333333341</v>
      </c>
      <c r="H110" s="298">
        <v>414.2166666666667</v>
      </c>
      <c r="I110" s="298">
        <v>411.73333333333341</v>
      </c>
      <c r="J110" s="298">
        <v>424.23333333333341</v>
      </c>
      <c r="K110" s="298">
        <v>426.71666666666675</v>
      </c>
      <c r="L110" s="298">
        <v>430.48333333333341</v>
      </c>
      <c r="M110" s="285">
        <v>422.95</v>
      </c>
      <c r="N110" s="285">
        <v>416.7</v>
      </c>
      <c r="O110" s="300">
        <v>7782000</v>
      </c>
      <c r="P110" s="301">
        <v>-1.9899244332493703E-2</v>
      </c>
    </row>
    <row r="111" spans="1:16" ht="15">
      <c r="A111" s="263">
        <v>101</v>
      </c>
      <c r="B111" s="362" t="s">
        <v>43</v>
      </c>
      <c r="C111" s="465" t="s">
        <v>140</v>
      </c>
      <c r="D111" s="466">
        <v>44315</v>
      </c>
      <c r="E111" s="297">
        <v>6870.25</v>
      </c>
      <c r="F111" s="297">
        <v>6864.3666666666659</v>
      </c>
      <c r="G111" s="298">
        <v>6819.0333333333319</v>
      </c>
      <c r="H111" s="298">
        <v>6767.8166666666657</v>
      </c>
      <c r="I111" s="298">
        <v>6722.4833333333318</v>
      </c>
      <c r="J111" s="298">
        <v>6915.5833333333321</v>
      </c>
      <c r="K111" s="298">
        <v>6960.9166666666661</v>
      </c>
      <c r="L111" s="298">
        <v>7012.1333333333323</v>
      </c>
      <c r="M111" s="285">
        <v>6909.7</v>
      </c>
      <c r="N111" s="285">
        <v>6813.15</v>
      </c>
      <c r="O111" s="300">
        <v>2584300</v>
      </c>
      <c r="P111" s="301">
        <v>3.8580557006791784E-2</v>
      </c>
    </row>
    <row r="112" spans="1:16" ht="15">
      <c r="A112" s="263">
        <v>102</v>
      </c>
      <c r="B112" s="362" t="s">
        <v>49</v>
      </c>
      <c r="C112" s="465" t="s">
        <v>141</v>
      </c>
      <c r="D112" s="466">
        <v>44315</v>
      </c>
      <c r="E112" s="297">
        <v>539.35</v>
      </c>
      <c r="F112" s="297">
        <v>543.36666666666667</v>
      </c>
      <c r="G112" s="298">
        <v>534.08333333333337</v>
      </c>
      <c r="H112" s="298">
        <v>528.81666666666672</v>
      </c>
      <c r="I112" s="298">
        <v>519.53333333333342</v>
      </c>
      <c r="J112" s="298">
        <v>548.63333333333333</v>
      </c>
      <c r="K112" s="298">
        <v>557.91666666666663</v>
      </c>
      <c r="L112" s="298">
        <v>563.18333333333328</v>
      </c>
      <c r="M112" s="285">
        <v>552.65</v>
      </c>
      <c r="N112" s="285">
        <v>538.1</v>
      </c>
      <c r="O112" s="300">
        <v>13427500</v>
      </c>
      <c r="P112" s="301">
        <v>2.2755403218128155E-2</v>
      </c>
    </row>
    <row r="113" spans="1:16" ht="15">
      <c r="A113" s="263">
        <v>103</v>
      </c>
      <c r="B113" s="362" t="s">
        <v>56</v>
      </c>
      <c r="C113" s="465" t="s">
        <v>142</v>
      </c>
      <c r="D113" s="466">
        <v>44315</v>
      </c>
      <c r="E113" s="297">
        <v>890.8</v>
      </c>
      <c r="F113" s="297">
        <v>894.1</v>
      </c>
      <c r="G113" s="298">
        <v>880.2</v>
      </c>
      <c r="H113" s="298">
        <v>869.6</v>
      </c>
      <c r="I113" s="298">
        <v>855.7</v>
      </c>
      <c r="J113" s="298">
        <v>904.7</v>
      </c>
      <c r="K113" s="298">
        <v>918.59999999999991</v>
      </c>
      <c r="L113" s="298">
        <v>929.2</v>
      </c>
      <c r="M113" s="285">
        <v>908</v>
      </c>
      <c r="N113" s="285">
        <v>883.5</v>
      </c>
      <c r="O113" s="300">
        <v>2541500</v>
      </c>
      <c r="P113" s="301">
        <v>8.2516761217122231E-3</v>
      </c>
    </row>
    <row r="114" spans="1:16" ht="15">
      <c r="A114" s="263">
        <v>104</v>
      </c>
      <c r="B114" s="362" t="s">
        <v>72</v>
      </c>
      <c r="C114" s="465" t="s">
        <v>143</v>
      </c>
      <c r="D114" s="466">
        <v>44315</v>
      </c>
      <c r="E114" s="297">
        <v>1142.9000000000001</v>
      </c>
      <c r="F114" s="297">
        <v>1138.8833333333334</v>
      </c>
      <c r="G114" s="298">
        <v>1126.666666666667</v>
      </c>
      <c r="H114" s="298">
        <v>1110.4333333333336</v>
      </c>
      <c r="I114" s="298">
        <v>1098.2166666666672</v>
      </c>
      <c r="J114" s="298">
        <v>1155.1166666666668</v>
      </c>
      <c r="K114" s="298">
        <v>1167.3333333333335</v>
      </c>
      <c r="L114" s="298">
        <v>1183.5666666666666</v>
      </c>
      <c r="M114" s="285">
        <v>1151.0999999999999</v>
      </c>
      <c r="N114" s="285">
        <v>1122.6500000000001</v>
      </c>
      <c r="O114" s="300">
        <v>1564200</v>
      </c>
      <c r="P114" s="301">
        <v>5.5465587044534415E-2</v>
      </c>
    </row>
    <row r="115" spans="1:16" ht="15">
      <c r="A115" s="263">
        <v>105</v>
      </c>
      <c r="B115" s="362" t="s">
        <v>106</v>
      </c>
      <c r="C115" s="465" t="s">
        <v>144</v>
      </c>
      <c r="D115" s="466">
        <v>44315</v>
      </c>
      <c r="E115" s="297">
        <v>2240.4</v>
      </c>
      <c r="F115" s="297">
        <v>2237.4166666666665</v>
      </c>
      <c r="G115" s="298">
        <v>2214.9833333333331</v>
      </c>
      <c r="H115" s="298">
        <v>2189.5666666666666</v>
      </c>
      <c r="I115" s="298">
        <v>2167.1333333333332</v>
      </c>
      <c r="J115" s="298">
        <v>2262.833333333333</v>
      </c>
      <c r="K115" s="298">
        <v>2285.2666666666664</v>
      </c>
      <c r="L115" s="298">
        <v>2310.6833333333329</v>
      </c>
      <c r="M115" s="285">
        <v>2259.85</v>
      </c>
      <c r="N115" s="285">
        <v>2212</v>
      </c>
      <c r="O115" s="300">
        <v>2084000</v>
      </c>
      <c r="P115" s="301">
        <v>2.6803310997240835E-2</v>
      </c>
    </row>
    <row r="116" spans="1:16" ht="15">
      <c r="A116" s="263">
        <v>106</v>
      </c>
      <c r="B116" s="362" t="s">
        <v>43</v>
      </c>
      <c r="C116" s="465" t="s">
        <v>145</v>
      </c>
      <c r="D116" s="466">
        <v>44315</v>
      </c>
      <c r="E116" s="297">
        <v>213.25</v>
      </c>
      <c r="F116" s="297">
        <v>214.95000000000002</v>
      </c>
      <c r="G116" s="298">
        <v>209.70000000000005</v>
      </c>
      <c r="H116" s="298">
        <v>206.15000000000003</v>
      </c>
      <c r="I116" s="298">
        <v>200.90000000000006</v>
      </c>
      <c r="J116" s="298">
        <v>218.50000000000003</v>
      </c>
      <c r="K116" s="298">
        <v>223.74999999999997</v>
      </c>
      <c r="L116" s="298">
        <v>227.3</v>
      </c>
      <c r="M116" s="285">
        <v>220.2</v>
      </c>
      <c r="N116" s="285">
        <v>211.4</v>
      </c>
      <c r="O116" s="300">
        <v>29407000</v>
      </c>
      <c r="P116" s="301">
        <v>2.7641878669275928E-2</v>
      </c>
    </row>
    <row r="117" spans="1:16" ht="15">
      <c r="A117" s="263">
        <v>107</v>
      </c>
      <c r="B117" s="362" t="s">
        <v>106</v>
      </c>
      <c r="C117" s="465" t="s">
        <v>262</v>
      </c>
      <c r="D117" s="466">
        <v>44315</v>
      </c>
      <c r="E117" s="297">
        <v>1815.2</v>
      </c>
      <c r="F117" s="297">
        <v>1809.5166666666664</v>
      </c>
      <c r="G117" s="298">
        <v>1782.0333333333328</v>
      </c>
      <c r="H117" s="298">
        <v>1748.8666666666663</v>
      </c>
      <c r="I117" s="298">
        <v>1721.3833333333328</v>
      </c>
      <c r="J117" s="298">
        <v>1842.6833333333329</v>
      </c>
      <c r="K117" s="298">
        <v>1870.1666666666665</v>
      </c>
      <c r="L117" s="298">
        <v>1903.333333333333</v>
      </c>
      <c r="M117" s="285">
        <v>1837</v>
      </c>
      <c r="N117" s="285">
        <v>1776.35</v>
      </c>
      <c r="O117" s="300">
        <v>821275</v>
      </c>
      <c r="P117" s="301">
        <v>6.8950930626057533E-2</v>
      </c>
    </row>
    <row r="118" spans="1:16" ht="15">
      <c r="A118" s="263">
        <v>108</v>
      </c>
      <c r="B118" s="362" t="s">
        <v>43</v>
      </c>
      <c r="C118" s="465" t="s">
        <v>146</v>
      </c>
      <c r="D118" s="466">
        <v>44315</v>
      </c>
      <c r="E118" s="297">
        <v>82210.5</v>
      </c>
      <c r="F118" s="297">
        <v>82609.083333333328</v>
      </c>
      <c r="G118" s="298">
        <v>81658.366666666654</v>
      </c>
      <c r="H118" s="298">
        <v>81106.233333333323</v>
      </c>
      <c r="I118" s="298">
        <v>80155.516666666648</v>
      </c>
      <c r="J118" s="298">
        <v>83161.21666666666</v>
      </c>
      <c r="K118" s="298">
        <v>84111.933333333334</v>
      </c>
      <c r="L118" s="298">
        <v>84664.066666666666</v>
      </c>
      <c r="M118" s="285">
        <v>83559.8</v>
      </c>
      <c r="N118" s="285">
        <v>82056.95</v>
      </c>
      <c r="O118" s="300">
        <v>43230</v>
      </c>
      <c r="P118" s="301">
        <v>1.2175134628892531E-2</v>
      </c>
    </row>
    <row r="119" spans="1:16" ht="15">
      <c r="A119" s="263">
        <v>109</v>
      </c>
      <c r="B119" s="362" t="s">
        <v>56</v>
      </c>
      <c r="C119" s="465" t="s">
        <v>147</v>
      </c>
      <c r="D119" s="466">
        <v>44315</v>
      </c>
      <c r="E119" s="297">
        <v>1230</v>
      </c>
      <c r="F119" s="297">
        <v>1234.2</v>
      </c>
      <c r="G119" s="298">
        <v>1213.6500000000001</v>
      </c>
      <c r="H119" s="298">
        <v>1197.3</v>
      </c>
      <c r="I119" s="298">
        <v>1176.75</v>
      </c>
      <c r="J119" s="298">
        <v>1250.5500000000002</v>
      </c>
      <c r="K119" s="298">
        <v>1271.0999999999999</v>
      </c>
      <c r="L119" s="298">
        <v>1287.4500000000003</v>
      </c>
      <c r="M119" s="285">
        <v>1254.75</v>
      </c>
      <c r="N119" s="285">
        <v>1217.8499999999999</v>
      </c>
      <c r="O119" s="300">
        <v>2586750</v>
      </c>
      <c r="P119" s="301">
        <v>-7.1963154864709269E-3</v>
      </c>
    </row>
    <row r="120" spans="1:16" ht="15">
      <c r="A120" s="263">
        <v>110</v>
      </c>
      <c r="B120" s="362" t="s">
        <v>39</v>
      </c>
      <c r="C120" s="465" t="s">
        <v>790</v>
      </c>
      <c r="D120" s="466">
        <v>44315</v>
      </c>
      <c r="E120" s="297">
        <v>353.45</v>
      </c>
      <c r="F120" s="297">
        <v>355.31666666666666</v>
      </c>
      <c r="G120" s="298">
        <v>348.83333333333331</v>
      </c>
      <c r="H120" s="298">
        <v>344.21666666666664</v>
      </c>
      <c r="I120" s="298">
        <v>337.73333333333329</v>
      </c>
      <c r="J120" s="298">
        <v>359.93333333333334</v>
      </c>
      <c r="K120" s="298">
        <v>366.41666666666669</v>
      </c>
      <c r="L120" s="298">
        <v>371.03333333333336</v>
      </c>
      <c r="M120" s="285">
        <v>361.8</v>
      </c>
      <c r="N120" s="285">
        <v>350.7</v>
      </c>
      <c r="O120" s="300">
        <v>1344000</v>
      </c>
      <c r="P120" s="301">
        <v>-0.10352187833511206</v>
      </c>
    </row>
    <row r="121" spans="1:16" ht="15">
      <c r="A121" s="263">
        <v>111</v>
      </c>
      <c r="B121" s="362" t="s">
        <v>111</v>
      </c>
      <c r="C121" s="465" t="s">
        <v>148</v>
      </c>
      <c r="D121" s="466">
        <v>44315</v>
      </c>
      <c r="E121" s="297">
        <v>59.7</v>
      </c>
      <c r="F121" s="297">
        <v>60.20000000000001</v>
      </c>
      <c r="G121" s="298">
        <v>58.700000000000017</v>
      </c>
      <c r="H121" s="298">
        <v>57.70000000000001</v>
      </c>
      <c r="I121" s="298">
        <v>56.200000000000017</v>
      </c>
      <c r="J121" s="298">
        <v>61.200000000000017</v>
      </c>
      <c r="K121" s="298">
        <v>62.7</v>
      </c>
      <c r="L121" s="298">
        <v>63.700000000000017</v>
      </c>
      <c r="M121" s="285">
        <v>61.7</v>
      </c>
      <c r="N121" s="285">
        <v>59.2</v>
      </c>
      <c r="O121" s="300">
        <v>77027000</v>
      </c>
      <c r="P121" s="301">
        <v>-1.3713539399216369E-2</v>
      </c>
    </row>
    <row r="122" spans="1:16" ht="15">
      <c r="A122" s="263">
        <v>112</v>
      </c>
      <c r="B122" s="362" t="s">
        <v>39</v>
      </c>
      <c r="C122" s="465" t="s">
        <v>256</v>
      </c>
      <c r="D122" s="466">
        <v>44315</v>
      </c>
      <c r="E122" s="297">
        <v>4825.1499999999996</v>
      </c>
      <c r="F122" s="297">
        <v>4817.7166666666662</v>
      </c>
      <c r="G122" s="298">
        <v>4772.2333333333327</v>
      </c>
      <c r="H122" s="298">
        <v>4719.3166666666666</v>
      </c>
      <c r="I122" s="298">
        <v>4673.833333333333</v>
      </c>
      <c r="J122" s="298">
        <v>4870.6333333333323</v>
      </c>
      <c r="K122" s="298">
        <v>4916.1166666666659</v>
      </c>
      <c r="L122" s="298">
        <v>4969.0333333333319</v>
      </c>
      <c r="M122" s="285">
        <v>4863.2</v>
      </c>
      <c r="N122" s="285">
        <v>4764.8</v>
      </c>
      <c r="O122" s="300">
        <v>1314500</v>
      </c>
      <c r="P122" s="301">
        <v>1.9585030056234246E-2</v>
      </c>
    </row>
    <row r="123" spans="1:16" ht="15">
      <c r="A123" s="263">
        <v>113</v>
      </c>
      <c r="B123" s="362" t="s">
        <v>841</v>
      </c>
      <c r="C123" s="465" t="s">
        <v>450</v>
      </c>
      <c r="D123" s="466">
        <v>44315</v>
      </c>
      <c r="E123" s="297">
        <v>3074.65</v>
      </c>
      <c r="F123" s="297">
        <v>3075.6333333333332</v>
      </c>
      <c r="G123" s="298">
        <v>3044.2666666666664</v>
      </c>
      <c r="H123" s="298">
        <v>3013.8833333333332</v>
      </c>
      <c r="I123" s="298">
        <v>2982.5166666666664</v>
      </c>
      <c r="J123" s="298">
        <v>3106.0166666666664</v>
      </c>
      <c r="K123" s="298">
        <v>3137.3833333333332</v>
      </c>
      <c r="L123" s="298">
        <v>3167.7666666666664</v>
      </c>
      <c r="M123" s="285">
        <v>3107</v>
      </c>
      <c r="N123" s="285">
        <v>3045.25</v>
      </c>
      <c r="O123" s="300">
        <v>290700</v>
      </c>
      <c r="P123" s="301">
        <v>1.7322834645669291E-2</v>
      </c>
    </row>
    <row r="124" spans="1:16" ht="15">
      <c r="A124" s="263">
        <v>114</v>
      </c>
      <c r="B124" s="362" t="s">
        <v>49</v>
      </c>
      <c r="C124" s="465" t="s">
        <v>151</v>
      </c>
      <c r="D124" s="466">
        <v>44315</v>
      </c>
      <c r="E124" s="297">
        <v>17501.75</v>
      </c>
      <c r="F124" s="297">
        <v>17565.083333333332</v>
      </c>
      <c r="G124" s="298">
        <v>17392.666666666664</v>
      </c>
      <c r="H124" s="298">
        <v>17283.583333333332</v>
      </c>
      <c r="I124" s="298">
        <v>17111.166666666664</v>
      </c>
      <c r="J124" s="298">
        <v>17674.166666666664</v>
      </c>
      <c r="K124" s="298">
        <v>17846.583333333328</v>
      </c>
      <c r="L124" s="298">
        <v>17955.666666666664</v>
      </c>
      <c r="M124" s="285">
        <v>17737.5</v>
      </c>
      <c r="N124" s="285">
        <v>17456</v>
      </c>
      <c r="O124" s="300">
        <v>277000</v>
      </c>
      <c r="P124" s="301">
        <v>-7.3463537000537536E-3</v>
      </c>
    </row>
    <row r="125" spans="1:16" ht="15">
      <c r="A125" s="263">
        <v>115</v>
      </c>
      <c r="B125" s="362" t="s">
        <v>111</v>
      </c>
      <c r="C125" s="465" t="s">
        <v>152</v>
      </c>
      <c r="D125" s="466">
        <v>44315</v>
      </c>
      <c r="E125" s="297">
        <v>146</v>
      </c>
      <c r="F125" s="297">
        <v>145.29999999999998</v>
      </c>
      <c r="G125" s="298">
        <v>143.89999999999998</v>
      </c>
      <c r="H125" s="298">
        <v>141.79999999999998</v>
      </c>
      <c r="I125" s="298">
        <v>140.39999999999998</v>
      </c>
      <c r="J125" s="298">
        <v>147.39999999999998</v>
      </c>
      <c r="K125" s="298">
        <v>148.80000000000001</v>
      </c>
      <c r="L125" s="298">
        <v>150.89999999999998</v>
      </c>
      <c r="M125" s="285">
        <v>146.69999999999999</v>
      </c>
      <c r="N125" s="285">
        <v>143.19999999999999</v>
      </c>
      <c r="O125" s="300">
        <v>49673800</v>
      </c>
      <c r="P125" s="301">
        <v>-3.5012364961603537E-2</v>
      </c>
    </row>
    <row r="126" spans="1:16" ht="15">
      <c r="A126" s="263">
        <v>116</v>
      </c>
      <c r="B126" s="362" t="s">
        <v>42</v>
      </c>
      <c r="C126" s="465" t="s">
        <v>153</v>
      </c>
      <c r="D126" s="466">
        <v>44315</v>
      </c>
      <c r="E126" s="297">
        <v>103.45</v>
      </c>
      <c r="F126" s="297">
        <v>104.14999999999999</v>
      </c>
      <c r="G126" s="298">
        <v>102.34999999999998</v>
      </c>
      <c r="H126" s="298">
        <v>101.24999999999999</v>
      </c>
      <c r="I126" s="298">
        <v>99.449999999999974</v>
      </c>
      <c r="J126" s="298">
        <v>105.24999999999999</v>
      </c>
      <c r="K126" s="298">
        <v>107.05</v>
      </c>
      <c r="L126" s="298">
        <v>108.14999999999999</v>
      </c>
      <c r="M126" s="285">
        <v>105.95</v>
      </c>
      <c r="N126" s="285">
        <v>103.05</v>
      </c>
      <c r="O126" s="300">
        <v>76476900</v>
      </c>
      <c r="P126" s="301">
        <v>3.7905159743173204E-2</v>
      </c>
    </row>
    <row r="127" spans="1:16" ht="15">
      <c r="A127" s="263">
        <v>117</v>
      </c>
      <c r="B127" s="362" t="s">
        <v>72</v>
      </c>
      <c r="C127" s="465" t="s">
        <v>155</v>
      </c>
      <c r="D127" s="466">
        <v>44315</v>
      </c>
      <c r="E127" s="297">
        <v>103.95</v>
      </c>
      <c r="F127" s="297">
        <v>104.26666666666665</v>
      </c>
      <c r="G127" s="298">
        <v>103.2833333333333</v>
      </c>
      <c r="H127" s="298">
        <v>102.61666666666665</v>
      </c>
      <c r="I127" s="298">
        <v>101.6333333333333</v>
      </c>
      <c r="J127" s="298">
        <v>104.93333333333331</v>
      </c>
      <c r="K127" s="298">
        <v>105.91666666666666</v>
      </c>
      <c r="L127" s="298">
        <v>106.58333333333331</v>
      </c>
      <c r="M127" s="285">
        <v>105.25</v>
      </c>
      <c r="N127" s="285">
        <v>103.6</v>
      </c>
      <c r="O127" s="300">
        <v>42511700</v>
      </c>
      <c r="P127" s="301">
        <v>-9.5084320057409397E-3</v>
      </c>
    </row>
    <row r="128" spans="1:16" ht="15">
      <c r="A128" s="263">
        <v>118</v>
      </c>
      <c r="B128" s="362" t="s">
        <v>78</v>
      </c>
      <c r="C128" s="465" t="s">
        <v>156</v>
      </c>
      <c r="D128" s="466">
        <v>44315</v>
      </c>
      <c r="E128" s="297">
        <v>29690.6</v>
      </c>
      <c r="F128" s="297">
        <v>29681.283333333336</v>
      </c>
      <c r="G128" s="298">
        <v>29472.566666666673</v>
      </c>
      <c r="H128" s="298">
        <v>29254.533333333336</v>
      </c>
      <c r="I128" s="298">
        <v>29045.816666666673</v>
      </c>
      <c r="J128" s="298">
        <v>29899.316666666673</v>
      </c>
      <c r="K128" s="298">
        <v>30108.03333333334</v>
      </c>
      <c r="L128" s="298">
        <v>30326.066666666673</v>
      </c>
      <c r="M128" s="285">
        <v>29890</v>
      </c>
      <c r="N128" s="285">
        <v>29463.25</v>
      </c>
      <c r="O128" s="300">
        <v>58530</v>
      </c>
      <c r="P128" s="301">
        <v>6.1887570912841673E-3</v>
      </c>
    </row>
    <row r="129" spans="1:16" ht="15">
      <c r="A129" s="263">
        <v>119</v>
      </c>
      <c r="B129" s="382" t="s">
        <v>51</v>
      </c>
      <c r="C129" s="465" t="s">
        <v>157</v>
      </c>
      <c r="D129" s="466">
        <v>44315</v>
      </c>
      <c r="E129" s="297">
        <v>1816.55</v>
      </c>
      <c r="F129" s="297">
        <v>1820.8666666666668</v>
      </c>
      <c r="G129" s="298">
        <v>1785.7333333333336</v>
      </c>
      <c r="H129" s="298">
        <v>1754.9166666666667</v>
      </c>
      <c r="I129" s="298">
        <v>1719.7833333333335</v>
      </c>
      <c r="J129" s="298">
        <v>1851.6833333333336</v>
      </c>
      <c r="K129" s="298">
        <v>1886.8166666666668</v>
      </c>
      <c r="L129" s="298">
        <v>1917.6333333333337</v>
      </c>
      <c r="M129" s="285">
        <v>1856</v>
      </c>
      <c r="N129" s="285">
        <v>1790.05</v>
      </c>
      <c r="O129" s="300">
        <v>3844500</v>
      </c>
      <c r="P129" s="301">
        <v>-1.159502262443439E-2</v>
      </c>
    </row>
    <row r="130" spans="1:16" ht="15">
      <c r="A130" s="263">
        <v>120</v>
      </c>
      <c r="B130" s="362" t="s">
        <v>72</v>
      </c>
      <c r="C130" s="465" t="s">
        <v>158</v>
      </c>
      <c r="D130" s="466">
        <v>44315</v>
      </c>
      <c r="E130" s="297">
        <v>229.25</v>
      </c>
      <c r="F130" s="297">
        <v>228.98333333333335</v>
      </c>
      <c r="G130" s="298">
        <v>227.3666666666667</v>
      </c>
      <c r="H130" s="298">
        <v>225.48333333333335</v>
      </c>
      <c r="I130" s="298">
        <v>223.8666666666667</v>
      </c>
      <c r="J130" s="298">
        <v>230.8666666666667</v>
      </c>
      <c r="K130" s="298">
        <v>232.48333333333338</v>
      </c>
      <c r="L130" s="298">
        <v>234.3666666666667</v>
      </c>
      <c r="M130" s="285">
        <v>230.6</v>
      </c>
      <c r="N130" s="285">
        <v>227.1</v>
      </c>
      <c r="O130" s="300">
        <v>16752000</v>
      </c>
      <c r="P130" s="301">
        <v>8.670520231213872E-3</v>
      </c>
    </row>
    <row r="131" spans="1:16" ht="15">
      <c r="A131" s="263">
        <v>121</v>
      </c>
      <c r="B131" s="362" t="s">
        <v>56</v>
      </c>
      <c r="C131" s="465" t="s">
        <v>159</v>
      </c>
      <c r="D131" s="466">
        <v>44315</v>
      </c>
      <c r="E131" s="297">
        <v>114.6</v>
      </c>
      <c r="F131" s="297">
        <v>115.21666666666665</v>
      </c>
      <c r="G131" s="298">
        <v>113.23333333333331</v>
      </c>
      <c r="H131" s="298">
        <v>111.86666666666665</v>
      </c>
      <c r="I131" s="298">
        <v>109.8833333333333</v>
      </c>
      <c r="J131" s="298">
        <v>116.58333333333331</v>
      </c>
      <c r="K131" s="298">
        <v>118.56666666666666</v>
      </c>
      <c r="L131" s="298">
        <v>119.93333333333332</v>
      </c>
      <c r="M131" s="285">
        <v>117.2</v>
      </c>
      <c r="N131" s="285">
        <v>113.85</v>
      </c>
      <c r="O131" s="300">
        <v>37454200</v>
      </c>
      <c r="P131" s="301">
        <v>3.7794193437553684E-2</v>
      </c>
    </row>
    <row r="132" spans="1:16" ht="15">
      <c r="A132" s="263">
        <v>122</v>
      </c>
      <c r="B132" s="362" t="s">
        <v>51</v>
      </c>
      <c r="C132" s="465" t="s">
        <v>269</v>
      </c>
      <c r="D132" s="466">
        <v>44315</v>
      </c>
      <c r="E132" s="297">
        <v>4832</v>
      </c>
      <c r="F132" s="297">
        <v>4766.2333333333336</v>
      </c>
      <c r="G132" s="298">
        <v>4680.7666666666673</v>
      </c>
      <c r="H132" s="298">
        <v>4529.5333333333338</v>
      </c>
      <c r="I132" s="298">
        <v>4444.0666666666675</v>
      </c>
      <c r="J132" s="298">
        <v>4917.4666666666672</v>
      </c>
      <c r="K132" s="298">
        <v>5002.9333333333343</v>
      </c>
      <c r="L132" s="298">
        <v>5154.166666666667</v>
      </c>
      <c r="M132" s="285">
        <v>4851.7</v>
      </c>
      <c r="N132" s="285">
        <v>4615</v>
      </c>
      <c r="O132" s="300">
        <v>91375</v>
      </c>
      <c r="P132" s="301">
        <v>0.20826446280991737</v>
      </c>
    </row>
    <row r="133" spans="1:16" ht="15">
      <c r="A133" s="263">
        <v>123</v>
      </c>
      <c r="B133" s="362" t="s">
        <v>49</v>
      </c>
      <c r="C133" s="465" t="s">
        <v>160</v>
      </c>
      <c r="D133" s="466">
        <v>44315</v>
      </c>
      <c r="E133" s="297">
        <v>1924.9</v>
      </c>
      <c r="F133" s="297">
        <v>1919.9333333333332</v>
      </c>
      <c r="G133" s="298">
        <v>1907.0666666666664</v>
      </c>
      <c r="H133" s="298">
        <v>1889.2333333333331</v>
      </c>
      <c r="I133" s="298">
        <v>1876.3666666666663</v>
      </c>
      <c r="J133" s="298">
        <v>1937.7666666666664</v>
      </c>
      <c r="K133" s="298">
        <v>1950.6333333333332</v>
      </c>
      <c r="L133" s="298">
        <v>1968.4666666666665</v>
      </c>
      <c r="M133" s="285">
        <v>1932.8</v>
      </c>
      <c r="N133" s="285">
        <v>1902.1</v>
      </c>
      <c r="O133" s="300">
        <v>1858500</v>
      </c>
      <c r="P133" s="301">
        <v>-1.2486716259298619E-2</v>
      </c>
    </row>
    <row r="134" spans="1:16" ht="15">
      <c r="A134" s="263">
        <v>124</v>
      </c>
      <c r="B134" s="362" t="s">
        <v>841</v>
      </c>
      <c r="C134" s="465" t="s">
        <v>267</v>
      </c>
      <c r="D134" s="466">
        <v>44315</v>
      </c>
      <c r="E134" s="297">
        <v>2574</v>
      </c>
      <c r="F134" s="297">
        <v>2590.5833333333335</v>
      </c>
      <c r="G134" s="298">
        <v>2500.166666666667</v>
      </c>
      <c r="H134" s="298">
        <v>2426.3333333333335</v>
      </c>
      <c r="I134" s="298">
        <v>2335.916666666667</v>
      </c>
      <c r="J134" s="298">
        <v>2664.416666666667</v>
      </c>
      <c r="K134" s="298">
        <v>2754.8333333333339</v>
      </c>
      <c r="L134" s="298">
        <v>2828.666666666667</v>
      </c>
      <c r="M134" s="285">
        <v>2681</v>
      </c>
      <c r="N134" s="285">
        <v>2516.75</v>
      </c>
      <c r="O134" s="300">
        <v>422500</v>
      </c>
      <c r="P134" s="301">
        <v>8.0562659846547313E-2</v>
      </c>
    </row>
    <row r="135" spans="1:16" ht="15">
      <c r="A135" s="263">
        <v>125</v>
      </c>
      <c r="B135" s="362" t="s">
        <v>53</v>
      </c>
      <c r="C135" s="465" t="s">
        <v>161</v>
      </c>
      <c r="D135" s="466">
        <v>44315</v>
      </c>
      <c r="E135" s="297">
        <v>37.950000000000003</v>
      </c>
      <c r="F135" s="297">
        <v>38.1</v>
      </c>
      <c r="G135" s="298">
        <v>37.050000000000004</v>
      </c>
      <c r="H135" s="298">
        <v>36.150000000000006</v>
      </c>
      <c r="I135" s="298">
        <v>35.100000000000009</v>
      </c>
      <c r="J135" s="298">
        <v>39</v>
      </c>
      <c r="K135" s="298">
        <v>40.049999999999997</v>
      </c>
      <c r="L135" s="298">
        <v>40.949999999999996</v>
      </c>
      <c r="M135" s="285">
        <v>39.15</v>
      </c>
      <c r="N135" s="285">
        <v>37.200000000000003</v>
      </c>
      <c r="O135" s="300">
        <v>215760000</v>
      </c>
      <c r="P135" s="301">
        <v>4.7686461515535359E-3</v>
      </c>
    </row>
    <row r="136" spans="1:16" ht="15">
      <c r="A136" s="263">
        <v>126</v>
      </c>
      <c r="B136" s="362" t="s">
        <v>42</v>
      </c>
      <c r="C136" s="465" t="s">
        <v>162</v>
      </c>
      <c r="D136" s="466">
        <v>44315</v>
      </c>
      <c r="E136" s="297">
        <v>209.2</v>
      </c>
      <c r="F136" s="297">
        <v>210</v>
      </c>
      <c r="G136" s="298">
        <v>207.95</v>
      </c>
      <c r="H136" s="298">
        <v>206.7</v>
      </c>
      <c r="I136" s="298">
        <v>204.64999999999998</v>
      </c>
      <c r="J136" s="298">
        <v>211.25</v>
      </c>
      <c r="K136" s="298">
        <v>213.3</v>
      </c>
      <c r="L136" s="298">
        <v>214.55</v>
      </c>
      <c r="M136" s="285">
        <v>212.05</v>
      </c>
      <c r="N136" s="285">
        <v>208.75</v>
      </c>
      <c r="O136" s="300">
        <v>21132000</v>
      </c>
      <c r="P136" s="301">
        <v>1.0327022375215147E-2</v>
      </c>
    </row>
    <row r="137" spans="1:16" ht="15">
      <c r="A137" s="263">
        <v>127</v>
      </c>
      <c r="B137" s="362" t="s">
        <v>88</v>
      </c>
      <c r="C137" s="465" t="s">
        <v>163</v>
      </c>
      <c r="D137" s="466">
        <v>44315</v>
      </c>
      <c r="E137" s="297">
        <v>1149</v>
      </c>
      <c r="F137" s="297">
        <v>1141.9833333333333</v>
      </c>
      <c r="G137" s="298">
        <v>1130.0666666666666</v>
      </c>
      <c r="H137" s="298">
        <v>1111.1333333333332</v>
      </c>
      <c r="I137" s="298">
        <v>1099.2166666666665</v>
      </c>
      <c r="J137" s="298">
        <v>1160.9166666666667</v>
      </c>
      <c r="K137" s="298">
        <v>1172.8333333333333</v>
      </c>
      <c r="L137" s="298">
        <v>1191.7666666666669</v>
      </c>
      <c r="M137" s="285">
        <v>1153.9000000000001</v>
      </c>
      <c r="N137" s="285">
        <v>1123.05</v>
      </c>
      <c r="O137" s="300">
        <v>1991858</v>
      </c>
      <c r="P137" s="301">
        <v>1.4721127928675099E-2</v>
      </c>
    </row>
    <row r="138" spans="1:16" ht="15">
      <c r="A138" s="263">
        <v>128</v>
      </c>
      <c r="B138" s="362" t="s">
        <v>37</v>
      </c>
      <c r="C138" s="465" t="s">
        <v>164</v>
      </c>
      <c r="D138" s="466">
        <v>44315</v>
      </c>
      <c r="E138" s="297">
        <v>1082.0999999999999</v>
      </c>
      <c r="F138" s="297">
        <v>1087.2</v>
      </c>
      <c r="G138" s="298">
        <v>1060.45</v>
      </c>
      <c r="H138" s="298">
        <v>1038.8</v>
      </c>
      <c r="I138" s="298">
        <v>1012.05</v>
      </c>
      <c r="J138" s="298">
        <v>1108.8500000000001</v>
      </c>
      <c r="K138" s="298">
        <v>1135.6000000000001</v>
      </c>
      <c r="L138" s="298">
        <v>1157.2500000000002</v>
      </c>
      <c r="M138" s="285">
        <v>1113.95</v>
      </c>
      <c r="N138" s="285">
        <v>1065.55</v>
      </c>
      <c r="O138" s="300">
        <v>1699150</v>
      </c>
      <c r="P138" s="301">
        <v>3.5214914552045569E-2</v>
      </c>
    </row>
    <row r="139" spans="1:16" ht="15">
      <c r="A139" s="263">
        <v>129</v>
      </c>
      <c r="B139" s="362" t="s">
        <v>53</v>
      </c>
      <c r="C139" s="465" t="s">
        <v>165</v>
      </c>
      <c r="D139" s="466">
        <v>44315</v>
      </c>
      <c r="E139" s="297">
        <v>211.85</v>
      </c>
      <c r="F139" s="297">
        <v>212.88333333333333</v>
      </c>
      <c r="G139" s="298">
        <v>208.96666666666664</v>
      </c>
      <c r="H139" s="298">
        <v>206.08333333333331</v>
      </c>
      <c r="I139" s="298">
        <v>202.16666666666663</v>
      </c>
      <c r="J139" s="298">
        <v>215.76666666666665</v>
      </c>
      <c r="K139" s="298">
        <v>219.68333333333334</v>
      </c>
      <c r="L139" s="298">
        <v>222.56666666666666</v>
      </c>
      <c r="M139" s="285">
        <v>216.8</v>
      </c>
      <c r="N139" s="285">
        <v>210</v>
      </c>
      <c r="O139" s="300">
        <v>22875200</v>
      </c>
      <c r="P139" s="301">
        <v>3.34075723830735E-2</v>
      </c>
    </row>
    <row r="140" spans="1:16" ht="15">
      <c r="A140" s="263">
        <v>130</v>
      </c>
      <c r="B140" s="362" t="s">
        <v>42</v>
      </c>
      <c r="C140" s="465" t="s">
        <v>166</v>
      </c>
      <c r="D140" s="466">
        <v>44315</v>
      </c>
      <c r="E140" s="297">
        <v>132.5</v>
      </c>
      <c r="F140" s="297">
        <v>132.58333333333334</v>
      </c>
      <c r="G140" s="298">
        <v>131.16666666666669</v>
      </c>
      <c r="H140" s="298">
        <v>129.83333333333334</v>
      </c>
      <c r="I140" s="298">
        <v>128.41666666666669</v>
      </c>
      <c r="J140" s="298">
        <v>133.91666666666669</v>
      </c>
      <c r="K140" s="298">
        <v>135.33333333333337</v>
      </c>
      <c r="L140" s="298">
        <v>136.66666666666669</v>
      </c>
      <c r="M140" s="285">
        <v>134</v>
      </c>
      <c r="N140" s="285">
        <v>131.25</v>
      </c>
      <c r="O140" s="300">
        <v>19044000</v>
      </c>
      <c r="P140" s="301">
        <v>-1.2138188608776844E-2</v>
      </c>
    </row>
    <row r="141" spans="1:16" ht="15">
      <c r="A141" s="263">
        <v>131</v>
      </c>
      <c r="B141" s="362" t="s">
        <v>72</v>
      </c>
      <c r="C141" s="465" t="s">
        <v>167</v>
      </c>
      <c r="D141" s="466">
        <v>44315</v>
      </c>
      <c r="E141" s="297">
        <v>1991.95</v>
      </c>
      <c r="F141" s="297">
        <v>1998.5166666666667</v>
      </c>
      <c r="G141" s="298">
        <v>1980.6333333333332</v>
      </c>
      <c r="H141" s="298">
        <v>1969.3166666666666</v>
      </c>
      <c r="I141" s="298">
        <v>1951.4333333333332</v>
      </c>
      <c r="J141" s="298">
        <v>2009.8333333333333</v>
      </c>
      <c r="K141" s="298">
        <v>2027.7166666666669</v>
      </c>
      <c r="L141" s="298">
        <v>2039.0333333333333</v>
      </c>
      <c r="M141" s="285">
        <v>2016.4</v>
      </c>
      <c r="N141" s="285">
        <v>1987.2</v>
      </c>
      <c r="O141" s="300">
        <v>30414250</v>
      </c>
      <c r="P141" s="301">
        <v>3.3268218107694918E-2</v>
      </c>
    </row>
    <row r="142" spans="1:16" ht="15">
      <c r="A142" s="263">
        <v>132</v>
      </c>
      <c r="B142" s="362" t="s">
        <v>111</v>
      </c>
      <c r="C142" s="465" t="s">
        <v>168</v>
      </c>
      <c r="D142" s="466">
        <v>44315</v>
      </c>
      <c r="E142" s="297">
        <v>94.8</v>
      </c>
      <c r="F142" s="297">
        <v>95.066666666666663</v>
      </c>
      <c r="G142" s="298">
        <v>92.23333333333332</v>
      </c>
      <c r="H142" s="298">
        <v>89.666666666666657</v>
      </c>
      <c r="I142" s="298">
        <v>86.833333333333314</v>
      </c>
      <c r="J142" s="298">
        <v>97.633333333333326</v>
      </c>
      <c r="K142" s="298">
        <v>100.46666666666667</v>
      </c>
      <c r="L142" s="298">
        <v>103.03333333333333</v>
      </c>
      <c r="M142" s="285">
        <v>97.9</v>
      </c>
      <c r="N142" s="285">
        <v>92.5</v>
      </c>
      <c r="O142" s="300">
        <v>131252000</v>
      </c>
      <c r="P142" s="301">
        <v>-2.4431577460810618E-2</v>
      </c>
    </row>
    <row r="143" spans="1:16" ht="15">
      <c r="A143" s="263">
        <v>133</v>
      </c>
      <c r="B143" s="362" t="s">
        <v>56</v>
      </c>
      <c r="C143" s="465" t="s">
        <v>274</v>
      </c>
      <c r="D143" s="466">
        <v>44315</v>
      </c>
      <c r="E143" s="297">
        <v>915.35</v>
      </c>
      <c r="F143" s="297">
        <v>914.18333333333339</v>
      </c>
      <c r="G143" s="298">
        <v>907.16666666666674</v>
      </c>
      <c r="H143" s="298">
        <v>898.98333333333335</v>
      </c>
      <c r="I143" s="298">
        <v>891.9666666666667</v>
      </c>
      <c r="J143" s="298">
        <v>922.36666666666679</v>
      </c>
      <c r="K143" s="298">
        <v>929.38333333333344</v>
      </c>
      <c r="L143" s="298">
        <v>937.56666666666683</v>
      </c>
      <c r="M143" s="285">
        <v>921.2</v>
      </c>
      <c r="N143" s="285">
        <v>906</v>
      </c>
      <c r="O143" s="300">
        <v>4856250</v>
      </c>
      <c r="P143" s="301">
        <v>1.0613391602934291E-2</v>
      </c>
    </row>
    <row r="144" spans="1:16" ht="15">
      <c r="A144" s="263">
        <v>134</v>
      </c>
      <c r="B144" s="362" t="s">
        <v>53</v>
      </c>
      <c r="C144" s="465" t="s">
        <v>169</v>
      </c>
      <c r="D144" s="466">
        <v>44315</v>
      </c>
      <c r="E144" s="297">
        <v>355.05</v>
      </c>
      <c r="F144" s="297">
        <v>358.33333333333331</v>
      </c>
      <c r="G144" s="298">
        <v>349.91666666666663</v>
      </c>
      <c r="H144" s="298">
        <v>344.7833333333333</v>
      </c>
      <c r="I144" s="298">
        <v>336.36666666666662</v>
      </c>
      <c r="J144" s="298">
        <v>363.46666666666664</v>
      </c>
      <c r="K144" s="298">
        <v>371.88333333333327</v>
      </c>
      <c r="L144" s="298">
        <v>377.01666666666665</v>
      </c>
      <c r="M144" s="285">
        <v>366.75</v>
      </c>
      <c r="N144" s="285">
        <v>353.2</v>
      </c>
      <c r="O144" s="300">
        <v>105192000</v>
      </c>
      <c r="P144" s="301">
        <v>7.8892307692307692E-2</v>
      </c>
    </row>
    <row r="145" spans="1:16" ht="15">
      <c r="A145" s="263">
        <v>135</v>
      </c>
      <c r="B145" s="362" t="s">
        <v>37</v>
      </c>
      <c r="C145" s="465" t="s">
        <v>170</v>
      </c>
      <c r="D145" s="466">
        <v>44315</v>
      </c>
      <c r="E145" s="297">
        <v>31794.1</v>
      </c>
      <c r="F145" s="297">
        <v>31644.7</v>
      </c>
      <c r="G145" s="298">
        <v>31299.4</v>
      </c>
      <c r="H145" s="298">
        <v>30804.7</v>
      </c>
      <c r="I145" s="298">
        <v>30459.4</v>
      </c>
      <c r="J145" s="298">
        <v>32139.4</v>
      </c>
      <c r="K145" s="298">
        <v>32484.699999999997</v>
      </c>
      <c r="L145" s="298">
        <v>32979.4</v>
      </c>
      <c r="M145" s="285">
        <v>31990</v>
      </c>
      <c r="N145" s="285">
        <v>31150</v>
      </c>
      <c r="O145" s="300">
        <v>175650</v>
      </c>
      <c r="P145" s="301">
        <v>0.13468992248062014</v>
      </c>
    </row>
    <row r="146" spans="1:16" ht="15">
      <c r="A146" s="263">
        <v>136</v>
      </c>
      <c r="B146" s="362" t="s">
        <v>63</v>
      </c>
      <c r="C146" s="465" t="s">
        <v>171</v>
      </c>
      <c r="D146" s="466">
        <v>44315</v>
      </c>
      <c r="E146" s="297">
        <v>1858.35</v>
      </c>
      <c r="F146" s="297">
        <v>1876.0666666666666</v>
      </c>
      <c r="G146" s="298">
        <v>1832.4833333333331</v>
      </c>
      <c r="H146" s="298">
        <v>1806.6166666666666</v>
      </c>
      <c r="I146" s="298">
        <v>1763.0333333333331</v>
      </c>
      <c r="J146" s="298">
        <v>1901.9333333333332</v>
      </c>
      <c r="K146" s="298">
        <v>1945.5166666666667</v>
      </c>
      <c r="L146" s="298">
        <v>1971.3833333333332</v>
      </c>
      <c r="M146" s="285">
        <v>1919.65</v>
      </c>
      <c r="N146" s="285">
        <v>1850.2</v>
      </c>
      <c r="O146" s="300">
        <v>933900</v>
      </c>
      <c r="P146" s="301">
        <v>0.14807302231237324</v>
      </c>
    </row>
    <row r="147" spans="1:16" ht="15">
      <c r="A147" s="263">
        <v>137</v>
      </c>
      <c r="B147" s="362" t="s">
        <v>78</v>
      </c>
      <c r="C147" s="465" t="s">
        <v>172</v>
      </c>
      <c r="D147" s="466">
        <v>44315</v>
      </c>
      <c r="E147" s="297">
        <v>6283.5</v>
      </c>
      <c r="F147" s="297">
        <v>6282.833333333333</v>
      </c>
      <c r="G147" s="298">
        <v>6185.6666666666661</v>
      </c>
      <c r="H147" s="298">
        <v>6087.833333333333</v>
      </c>
      <c r="I147" s="298">
        <v>5990.6666666666661</v>
      </c>
      <c r="J147" s="298">
        <v>6380.6666666666661</v>
      </c>
      <c r="K147" s="298">
        <v>6477.8333333333321</v>
      </c>
      <c r="L147" s="298">
        <v>6575.6666666666661</v>
      </c>
      <c r="M147" s="285">
        <v>6380</v>
      </c>
      <c r="N147" s="285">
        <v>6185</v>
      </c>
      <c r="O147" s="300">
        <v>435250</v>
      </c>
      <c r="P147" s="301">
        <v>-1.4992927864214993E-2</v>
      </c>
    </row>
    <row r="148" spans="1:16" ht="15">
      <c r="A148" s="263">
        <v>138</v>
      </c>
      <c r="B148" s="362" t="s">
        <v>56</v>
      </c>
      <c r="C148" s="465" t="s">
        <v>173</v>
      </c>
      <c r="D148" s="466">
        <v>44315</v>
      </c>
      <c r="E148" s="297">
        <v>1472.65</v>
      </c>
      <c r="F148" s="297">
        <v>1476.0833333333333</v>
      </c>
      <c r="G148" s="298">
        <v>1454.5666666666666</v>
      </c>
      <c r="H148" s="298">
        <v>1436.4833333333333</v>
      </c>
      <c r="I148" s="298">
        <v>1414.9666666666667</v>
      </c>
      <c r="J148" s="298">
        <v>1494.1666666666665</v>
      </c>
      <c r="K148" s="298">
        <v>1515.6833333333334</v>
      </c>
      <c r="L148" s="298">
        <v>1533.7666666666664</v>
      </c>
      <c r="M148" s="285">
        <v>1497.6</v>
      </c>
      <c r="N148" s="285">
        <v>1458</v>
      </c>
      <c r="O148" s="300">
        <v>3038400</v>
      </c>
      <c r="P148" s="301">
        <v>-1.5772870662460567E-3</v>
      </c>
    </row>
    <row r="149" spans="1:16" ht="15">
      <c r="A149" s="263">
        <v>139</v>
      </c>
      <c r="B149" s="362" t="s">
        <v>51</v>
      </c>
      <c r="C149" s="465" t="s">
        <v>175</v>
      </c>
      <c r="D149" s="466">
        <v>44315</v>
      </c>
      <c r="E149" s="297">
        <v>640.6</v>
      </c>
      <c r="F149" s="297">
        <v>633.2833333333333</v>
      </c>
      <c r="G149" s="298">
        <v>620.41666666666663</v>
      </c>
      <c r="H149" s="298">
        <v>600.23333333333335</v>
      </c>
      <c r="I149" s="298">
        <v>587.36666666666667</v>
      </c>
      <c r="J149" s="298">
        <v>653.46666666666658</v>
      </c>
      <c r="K149" s="298">
        <v>666.33333333333337</v>
      </c>
      <c r="L149" s="298">
        <v>686.51666666666654</v>
      </c>
      <c r="M149" s="285">
        <v>646.15</v>
      </c>
      <c r="N149" s="285">
        <v>613.1</v>
      </c>
      <c r="O149" s="300">
        <v>43593200</v>
      </c>
      <c r="P149" s="301">
        <v>4.4864266299788597E-2</v>
      </c>
    </row>
    <row r="150" spans="1:16" ht="15">
      <c r="A150" s="263">
        <v>140</v>
      </c>
      <c r="B150" s="362" t="s">
        <v>88</v>
      </c>
      <c r="C150" s="465" t="s">
        <v>176</v>
      </c>
      <c r="D150" s="466">
        <v>44315</v>
      </c>
      <c r="E150" s="297">
        <v>496.7</v>
      </c>
      <c r="F150" s="297">
        <v>493.93333333333334</v>
      </c>
      <c r="G150" s="298">
        <v>487.81666666666666</v>
      </c>
      <c r="H150" s="298">
        <v>478.93333333333334</v>
      </c>
      <c r="I150" s="298">
        <v>472.81666666666666</v>
      </c>
      <c r="J150" s="298">
        <v>502.81666666666666</v>
      </c>
      <c r="K150" s="298">
        <v>508.93333333333334</v>
      </c>
      <c r="L150" s="298">
        <v>517.81666666666661</v>
      </c>
      <c r="M150" s="285">
        <v>500.05</v>
      </c>
      <c r="N150" s="285">
        <v>485.05</v>
      </c>
      <c r="O150" s="300">
        <v>13411500</v>
      </c>
      <c r="P150" s="301">
        <v>2.0172587694721506E-3</v>
      </c>
    </row>
    <row r="151" spans="1:16" ht="15">
      <c r="A151" s="263">
        <v>141</v>
      </c>
      <c r="B151" s="362" t="s">
        <v>841</v>
      </c>
      <c r="C151" s="465" t="s">
        <v>177</v>
      </c>
      <c r="D151" s="466">
        <v>44315</v>
      </c>
      <c r="E151" s="297">
        <v>807.6</v>
      </c>
      <c r="F151" s="297">
        <v>813.65</v>
      </c>
      <c r="G151" s="298">
        <v>796.19999999999993</v>
      </c>
      <c r="H151" s="298">
        <v>784.8</v>
      </c>
      <c r="I151" s="298">
        <v>767.34999999999991</v>
      </c>
      <c r="J151" s="298">
        <v>825.05</v>
      </c>
      <c r="K151" s="298">
        <v>842.5</v>
      </c>
      <c r="L151" s="298">
        <v>853.9</v>
      </c>
      <c r="M151" s="285">
        <v>831.1</v>
      </c>
      <c r="N151" s="285">
        <v>802.25</v>
      </c>
      <c r="O151" s="300">
        <v>10814000</v>
      </c>
      <c r="P151" s="301">
        <v>-2.0825787758058673E-2</v>
      </c>
    </row>
    <row r="152" spans="1:16" ht="15">
      <c r="A152" s="263">
        <v>142</v>
      </c>
      <c r="B152" s="362" t="s">
        <v>49</v>
      </c>
      <c r="C152" s="465" t="s">
        <v>804</v>
      </c>
      <c r="D152" s="466">
        <v>44315</v>
      </c>
      <c r="E152" s="297">
        <v>683.7</v>
      </c>
      <c r="F152" s="297">
        <v>679.75</v>
      </c>
      <c r="G152" s="298">
        <v>671.5</v>
      </c>
      <c r="H152" s="298">
        <v>659.3</v>
      </c>
      <c r="I152" s="298">
        <v>651.04999999999995</v>
      </c>
      <c r="J152" s="298">
        <v>691.95</v>
      </c>
      <c r="K152" s="298">
        <v>700.2</v>
      </c>
      <c r="L152" s="298">
        <v>712.40000000000009</v>
      </c>
      <c r="M152" s="285">
        <v>688</v>
      </c>
      <c r="N152" s="285">
        <v>667.55</v>
      </c>
      <c r="O152" s="300">
        <v>16907400</v>
      </c>
      <c r="P152" s="301">
        <v>2.3788114117550888E-2</v>
      </c>
    </row>
    <row r="153" spans="1:16" ht="15">
      <c r="A153" s="263">
        <v>143</v>
      </c>
      <c r="B153" s="362" t="s">
        <v>43</v>
      </c>
      <c r="C153" s="465" t="s">
        <v>179</v>
      </c>
      <c r="D153" s="466">
        <v>44315</v>
      </c>
      <c r="E153" s="297">
        <v>319.25</v>
      </c>
      <c r="F153" s="297">
        <v>320.25</v>
      </c>
      <c r="G153" s="298">
        <v>313.14999999999998</v>
      </c>
      <c r="H153" s="298">
        <v>307.04999999999995</v>
      </c>
      <c r="I153" s="298">
        <v>299.94999999999993</v>
      </c>
      <c r="J153" s="298">
        <v>326.35000000000002</v>
      </c>
      <c r="K153" s="298">
        <v>333.45000000000005</v>
      </c>
      <c r="L153" s="298">
        <v>339.55000000000007</v>
      </c>
      <c r="M153" s="285">
        <v>327.35000000000002</v>
      </c>
      <c r="N153" s="285">
        <v>314.14999999999998</v>
      </c>
      <c r="O153" s="300">
        <v>100012200</v>
      </c>
      <c r="P153" s="301">
        <v>1.9879097884212972E-2</v>
      </c>
    </row>
    <row r="154" spans="1:16" ht="15">
      <c r="A154" s="263">
        <v>144</v>
      </c>
      <c r="B154" s="362" t="s">
        <v>42</v>
      </c>
      <c r="C154" s="465" t="s">
        <v>181</v>
      </c>
      <c r="D154" s="466">
        <v>44315</v>
      </c>
      <c r="E154" s="297">
        <v>104.8</v>
      </c>
      <c r="F154" s="297">
        <v>105</v>
      </c>
      <c r="G154" s="298">
        <v>103.3</v>
      </c>
      <c r="H154" s="298">
        <v>101.8</v>
      </c>
      <c r="I154" s="298">
        <v>100.1</v>
      </c>
      <c r="J154" s="298">
        <v>106.5</v>
      </c>
      <c r="K154" s="298">
        <v>108.19999999999999</v>
      </c>
      <c r="L154" s="298">
        <v>109.7</v>
      </c>
      <c r="M154" s="285">
        <v>106.7</v>
      </c>
      <c r="N154" s="285">
        <v>103.5</v>
      </c>
      <c r="O154" s="300">
        <v>136539000</v>
      </c>
      <c r="P154" s="301">
        <v>1.4239871640593663E-2</v>
      </c>
    </row>
    <row r="155" spans="1:16" ht="15">
      <c r="A155" s="263">
        <v>145</v>
      </c>
      <c r="B155" s="362" t="s">
        <v>111</v>
      </c>
      <c r="C155" s="465" t="s">
        <v>182</v>
      </c>
      <c r="D155" s="466">
        <v>44315</v>
      </c>
      <c r="E155" s="297">
        <v>905</v>
      </c>
      <c r="F155" s="297">
        <v>910.19999999999993</v>
      </c>
      <c r="G155" s="298">
        <v>886.14999999999986</v>
      </c>
      <c r="H155" s="298">
        <v>867.3</v>
      </c>
      <c r="I155" s="298">
        <v>843.24999999999989</v>
      </c>
      <c r="J155" s="298">
        <v>929.04999999999984</v>
      </c>
      <c r="K155" s="298">
        <v>953.0999999999998</v>
      </c>
      <c r="L155" s="298">
        <v>971.94999999999982</v>
      </c>
      <c r="M155" s="285">
        <v>934.25</v>
      </c>
      <c r="N155" s="285">
        <v>891.35</v>
      </c>
      <c r="O155" s="300">
        <v>46880900</v>
      </c>
      <c r="P155" s="301">
        <v>1.2408678732699439E-2</v>
      </c>
    </row>
    <row r="156" spans="1:16" ht="15">
      <c r="A156" s="263">
        <v>146</v>
      </c>
      <c r="B156" s="362" t="s">
        <v>106</v>
      </c>
      <c r="C156" s="465" t="s">
        <v>183</v>
      </c>
      <c r="D156" s="466">
        <v>44315</v>
      </c>
      <c r="E156" s="297">
        <v>3332.6</v>
      </c>
      <c r="F156" s="297">
        <v>3336.6333333333332</v>
      </c>
      <c r="G156" s="298">
        <v>3314.3166666666666</v>
      </c>
      <c r="H156" s="298">
        <v>3296.0333333333333</v>
      </c>
      <c r="I156" s="298">
        <v>3273.7166666666667</v>
      </c>
      <c r="J156" s="298">
        <v>3354.9166666666665</v>
      </c>
      <c r="K156" s="298">
        <v>3377.2333333333331</v>
      </c>
      <c r="L156" s="298">
        <v>3395.5166666666664</v>
      </c>
      <c r="M156" s="285">
        <v>3358.95</v>
      </c>
      <c r="N156" s="285">
        <v>3318.35</v>
      </c>
      <c r="O156" s="300">
        <v>9295500</v>
      </c>
      <c r="P156" s="301">
        <v>5.8126392611489652E-4</v>
      </c>
    </row>
    <row r="157" spans="1:16" ht="15">
      <c r="A157" s="263">
        <v>147</v>
      </c>
      <c r="B157" s="362" t="s">
        <v>106</v>
      </c>
      <c r="C157" s="465" t="s">
        <v>184</v>
      </c>
      <c r="D157" s="466">
        <v>44315</v>
      </c>
      <c r="E157" s="297">
        <v>1055.8</v>
      </c>
      <c r="F157" s="297">
        <v>1045.5166666666667</v>
      </c>
      <c r="G157" s="298">
        <v>1031.2833333333333</v>
      </c>
      <c r="H157" s="298">
        <v>1006.7666666666667</v>
      </c>
      <c r="I157" s="298">
        <v>992.5333333333333</v>
      </c>
      <c r="J157" s="298">
        <v>1070.0333333333333</v>
      </c>
      <c r="K157" s="298">
        <v>1084.2666666666664</v>
      </c>
      <c r="L157" s="298">
        <v>1108.7833333333333</v>
      </c>
      <c r="M157" s="285">
        <v>1059.75</v>
      </c>
      <c r="N157" s="285">
        <v>1021</v>
      </c>
      <c r="O157" s="300">
        <v>13702800</v>
      </c>
      <c r="P157" s="301">
        <v>-6.8597063621533436E-2</v>
      </c>
    </row>
    <row r="158" spans="1:16" ht="15">
      <c r="A158" s="263">
        <v>148</v>
      </c>
      <c r="B158" s="362" t="s">
        <v>49</v>
      </c>
      <c r="C158" s="465" t="s">
        <v>185</v>
      </c>
      <c r="D158" s="466">
        <v>44315</v>
      </c>
      <c r="E158" s="297">
        <v>1596.4</v>
      </c>
      <c r="F158" s="297">
        <v>1594.8833333333334</v>
      </c>
      <c r="G158" s="298">
        <v>1567.5666666666668</v>
      </c>
      <c r="H158" s="298">
        <v>1538.7333333333333</v>
      </c>
      <c r="I158" s="298">
        <v>1511.4166666666667</v>
      </c>
      <c r="J158" s="298">
        <v>1623.7166666666669</v>
      </c>
      <c r="K158" s="298">
        <v>1651.0333333333335</v>
      </c>
      <c r="L158" s="298">
        <v>1679.866666666667</v>
      </c>
      <c r="M158" s="285">
        <v>1622.2</v>
      </c>
      <c r="N158" s="285">
        <v>1566.05</v>
      </c>
      <c r="O158" s="300">
        <v>5925750</v>
      </c>
      <c r="P158" s="301">
        <v>1.0616525965720132E-2</v>
      </c>
    </row>
    <row r="159" spans="1:16" ht="15">
      <c r="A159" s="263">
        <v>149</v>
      </c>
      <c r="B159" s="362" t="s">
        <v>51</v>
      </c>
      <c r="C159" s="465" t="s">
        <v>186</v>
      </c>
      <c r="D159" s="466">
        <v>44315</v>
      </c>
      <c r="E159" s="297">
        <v>2591.0500000000002</v>
      </c>
      <c r="F159" s="297">
        <v>2584.0333333333333</v>
      </c>
      <c r="G159" s="298">
        <v>2544.4166666666665</v>
      </c>
      <c r="H159" s="298">
        <v>2497.7833333333333</v>
      </c>
      <c r="I159" s="298">
        <v>2458.1666666666665</v>
      </c>
      <c r="J159" s="298">
        <v>2630.6666666666665</v>
      </c>
      <c r="K159" s="298">
        <v>2670.2833333333333</v>
      </c>
      <c r="L159" s="298">
        <v>2716.9166666666665</v>
      </c>
      <c r="M159" s="285">
        <v>2623.65</v>
      </c>
      <c r="N159" s="285">
        <v>2537.4</v>
      </c>
      <c r="O159" s="300">
        <v>1001500</v>
      </c>
      <c r="P159" s="301">
        <v>6.5425531914893614E-2</v>
      </c>
    </row>
    <row r="160" spans="1:16" ht="15">
      <c r="A160" s="263">
        <v>150</v>
      </c>
      <c r="B160" s="362" t="s">
        <v>42</v>
      </c>
      <c r="C160" s="465" t="s">
        <v>187</v>
      </c>
      <c r="D160" s="466">
        <v>44315</v>
      </c>
      <c r="E160" s="297">
        <v>424.95</v>
      </c>
      <c r="F160" s="297">
        <v>424.31666666666666</v>
      </c>
      <c r="G160" s="298">
        <v>420.68333333333334</v>
      </c>
      <c r="H160" s="298">
        <v>416.41666666666669</v>
      </c>
      <c r="I160" s="298">
        <v>412.78333333333336</v>
      </c>
      <c r="J160" s="298">
        <v>428.58333333333331</v>
      </c>
      <c r="K160" s="298">
        <v>432.21666666666664</v>
      </c>
      <c r="L160" s="298">
        <v>436.48333333333329</v>
      </c>
      <c r="M160" s="285">
        <v>427.95</v>
      </c>
      <c r="N160" s="285">
        <v>420.05</v>
      </c>
      <c r="O160" s="300">
        <v>2334000</v>
      </c>
      <c r="P160" s="301">
        <v>-2.75E-2</v>
      </c>
    </row>
    <row r="161" spans="1:16" ht="15">
      <c r="A161" s="263">
        <v>151</v>
      </c>
      <c r="B161" s="362" t="s">
        <v>39</v>
      </c>
      <c r="C161" s="465" t="s">
        <v>510</v>
      </c>
      <c r="D161" s="466">
        <v>44315</v>
      </c>
      <c r="E161" s="297">
        <v>733.05</v>
      </c>
      <c r="F161" s="297">
        <v>732.33333333333337</v>
      </c>
      <c r="G161" s="298">
        <v>726.7166666666667</v>
      </c>
      <c r="H161" s="298">
        <v>720.38333333333333</v>
      </c>
      <c r="I161" s="298">
        <v>714.76666666666665</v>
      </c>
      <c r="J161" s="298">
        <v>738.66666666666674</v>
      </c>
      <c r="K161" s="298">
        <v>744.2833333333333</v>
      </c>
      <c r="L161" s="298">
        <v>750.61666666666679</v>
      </c>
      <c r="M161" s="285">
        <v>737.95</v>
      </c>
      <c r="N161" s="285">
        <v>726</v>
      </c>
      <c r="O161" s="300">
        <v>1278900</v>
      </c>
      <c r="P161" s="301">
        <v>-6.1971830985915492E-3</v>
      </c>
    </row>
    <row r="162" spans="1:16" ht="15">
      <c r="A162" s="263">
        <v>152</v>
      </c>
      <c r="B162" s="362" t="s">
        <v>43</v>
      </c>
      <c r="C162" s="465" t="s">
        <v>188</v>
      </c>
      <c r="D162" s="466">
        <v>44315</v>
      </c>
      <c r="E162" s="297">
        <v>568.15</v>
      </c>
      <c r="F162" s="297">
        <v>567.6</v>
      </c>
      <c r="G162" s="298">
        <v>562.55000000000007</v>
      </c>
      <c r="H162" s="298">
        <v>556.95000000000005</v>
      </c>
      <c r="I162" s="298">
        <v>551.90000000000009</v>
      </c>
      <c r="J162" s="298">
        <v>573.20000000000005</v>
      </c>
      <c r="K162" s="298">
        <v>578.25</v>
      </c>
      <c r="L162" s="298">
        <v>583.85</v>
      </c>
      <c r="M162" s="285">
        <v>572.65</v>
      </c>
      <c r="N162" s="285">
        <v>562</v>
      </c>
      <c r="O162" s="300">
        <v>3764600</v>
      </c>
      <c r="P162" s="301">
        <v>-2.5724637681159419E-2</v>
      </c>
    </row>
    <row r="163" spans="1:16" ht="15">
      <c r="A163" s="263">
        <v>153</v>
      </c>
      <c r="B163" s="362" t="s">
        <v>49</v>
      </c>
      <c r="C163" s="465" t="s">
        <v>189</v>
      </c>
      <c r="D163" s="466">
        <v>44315</v>
      </c>
      <c r="E163" s="297">
        <v>1114.0999999999999</v>
      </c>
      <c r="F163" s="297">
        <v>1114.8833333333332</v>
      </c>
      <c r="G163" s="298">
        <v>1103.2666666666664</v>
      </c>
      <c r="H163" s="298">
        <v>1092.4333333333332</v>
      </c>
      <c r="I163" s="298">
        <v>1080.8166666666664</v>
      </c>
      <c r="J163" s="298">
        <v>1125.7166666666665</v>
      </c>
      <c r="K163" s="298">
        <v>1137.3333333333333</v>
      </c>
      <c r="L163" s="298">
        <v>1148.1666666666665</v>
      </c>
      <c r="M163" s="285">
        <v>1126.5</v>
      </c>
      <c r="N163" s="285">
        <v>1104.05</v>
      </c>
      <c r="O163" s="300">
        <v>1417500</v>
      </c>
      <c r="P163" s="301">
        <v>6.6912539515279243E-2</v>
      </c>
    </row>
    <row r="164" spans="1:16" ht="15">
      <c r="A164" s="263">
        <v>154</v>
      </c>
      <c r="B164" s="362" t="s">
        <v>37</v>
      </c>
      <c r="C164" s="465" t="s">
        <v>191</v>
      </c>
      <c r="D164" s="466">
        <v>44315</v>
      </c>
      <c r="E164" s="297">
        <v>6871.3</v>
      </c>
      <c r="F164" s="297">
        <v>6930.2833333333328</v>
      </c>
      <c r="G164" s="298">
        <v>6761.6666666666661</v>
      </c>
      <c r="H164" s="298">
        <v>6652.0333333333328</v>
      </c>
      <c r="I164" s="298">
        <v>6483.4166666666661</v>
      </c>
      <c r="J164" s="298">
        <v>7039.9166666666661</v>
      </c>
      <c r="K164" s="298">
        <v>7208.5333333333328</v>
      </c>
      <c r="L164" s="298">
        <v>7318.1666666666661</v>
      </c>
      <c r="M164" s="285">
        <v>7098.9</v>
      </c>
      <c r="N164" s="285">
        <v>6820.65</v>
      </c>
      <c r="O164" s="300">
        <v>2049600</v>
      </c>
      <c r="P164" s="301">
        <v>8.7782613310688887E-2</v>
      </c>
    </row>
    <row r="165" spans="1:16" ht="15">
      <c r="A165" s="263">
        <v>155</v>
      </c>
      <c r="B165" s="362" t="s">
        <v>841</v>
      </c>
      <c r="C165" s="465" t="s">
        <v>193</v>
      </c>
      <c r="D165" s="466">
        <v>44315</v>
      </c>
      <c r="E165" s="297">
        <v>639.04999999999995</v>
      </c>
      <c r="F165" s="297">
        <v>644.11666666666667</v>
      </c>
      <c r="G165" s="298">
        <v>630.23333333333335</v>
      </c>
      <c r="H165" s="298">
        <v>621.41666666666663</v>
      </c>
      <c r="I165" s="298">
        <v>607.5333333333333</v>
      </c>
      <c r="J165" s="298">
        <v>652.93333333333339</v>
      </c>
      <c r="K165" s="298">
        <v>666.81666666666683</v>
      </c>
      <c r="L165" s="298">
        <v>675.63333333333344</v>
      </c>
      <c r="M165" s="285">
        <v>658</v>
      </c>
      <c r="N165" s="285">
        <v>635.29999999999995</v>
      </c>
      <c r="O165" s="300">
        <v>22846200</v>
      </c>
      <c r="P165" s="301">
        <v>2.1328529086999476E-2</v>
      </c>
    </row>
    <row r="166" spans="1:16" ht="15">
      <c r="A166" s="263">
        <v>156</v>
      </c>
      <c r="B166" s="362" t="s">
        <v>111</v>
      </c>
      <c r="C166" s="465" t="s">
        <v>194</v>
      </c>
      <c r="D166" s="466">
        <v>44315</v>
      </c>
      <c r="E166" s="297">
        <v>232.95</v>
      </c>
      <c r="F166" s="297">
        <v>235.04999999999998</v>
      </c>
      <c r="G166" s="298">
        <v>227.39999999999998</v>
      </c>
      <c r="H166" s="298">
        <v>221.85</v>
      </c>
      <c r="I166" s="298">
        <v>214.2</v>
      </c>
      <c r="J166" s="298">
        <v>240.59999999999997</v>
      </c>
      <c r="K166" s="298">
        <v>248.25</v>
      </c>
      <c r="L166" s="298">
        <v>253.79999999999995</v>
      </c>
      <c r="M166" s="285">
        <v>242.7</v>
      </c>
      <c r="N166" s="285">
        <v>229.5</v>
      </c>
      <c r="O166" s="300">
        <v>85380200</v>
      </c>
      <c r="P166" s="301">
        <v>1.451303963459555E-2</v>
      </c>
    </row>
    <row r="167" spans="1:16" ht="15">
      <c r="A167" s="263">
        <v>157</v>
      </c>
      <c r="B167" s="362" t="s">
        <v>63</v>
      </c>
      <c r="C167" s="465" t="s">
        <v>195</v>
      </c>
      <c r="D167" s="466">
        <v>44315</v>
      </c>
      <c r="E167" s="297">
        <v>1013</v>
      </c>
      <c r="F167" s="297">
        <v>1018.0333333333333</v>
      </c>
      <c r="G167" s="298">
        <v>1002.6166666666666</v>
      </c>
      <c r="H167" s="298">
        <v>992.23333333333323</v>
      </c>
      <c r="I167" s="298">
        <v>976.81666666666649</v>
      </c>
      <c r="J167" s="298">
        <v>1028.4166666666665</v>
      </c>
      <c r="K167" s="298">
        <v>1043.8333333333335</v>
      </c>
      <c r="L167" s="298">
        <v>1054.2166666666667</v>
      </c>
      <c r="M167" s="285">
        <v>1033.45</v>
      </c>
      <c r="N167" s="285">
        <v>1007.65</v>
      </c>
      <c r="O167" s="300">
        <v>4355000</v>
      </c>
      <c r="P167" s="301">
        <v>6.2713518789653491E-2</v>
      </c>
    </row>
    <row r="168" spans="1:16" ht="15">
      <c r="A168" s="263">
        <v>158</v>
      </c>
      <c r="B168" s="362" t="s">
        <v>106</v>
      </c>
      <c r="C168" s="465" t="s">
        <v>196</v>
      </c>
      <c r="D168" s="466">
        <v>44315</v>
      </c>
      <c r="E168" s="297">
        <v>452.3</v>
      </c>
      <c r="F168" s="297">
        <v>449.48333333333335</v>
      </c>
      <c r="G168" s="298">
        <v>445.16666666666669</v>
      </c>
      <c r="H168" s="298">
        <v>438.03333333333336</v>
      </c>
      <c r="I168" s="298">
        <v>433.7166666666667</v>
      </c>
      <c r="J168" s="298">
        <v>456.61666666666667</v>
      </c>
      <c r="K168" s="298">
        <v>460.93333333333328</v>
      </c>
      <c r="L168" s="298">
        <v>468.06666666666666</v>
      </c>
      <c r="M168" s="285">
        <v>453.8</v>
      </c>
      <c r="N168" s="285">
        <v>442.35</v>
      </c>
      <c r="O168" s="300">
        <v>34864000</v>
      </c>
      <c r="P168" s="301">
        <v>-9.177679882525697E-5</v>
      </c>
    </row>
    <row r="169" spans="1:16" ht="15">
      <c r="A169" s="263">
        <v>159</v>
      </c>
      <c r="B169" s="362" t="s">
        <v>88</v>
      </c>
      <c r="C169" s="465" t="s">
        <v>198</v>
      </c>
      <c r="D169" s="466">
        <v>44315</v>
      </c>
      <c r="E169" s="297">
        <v>207.3</v>
      </c>
      <c r="F169" s="297">
        <v>206.28333333333333</v>
      </c>
      <c r="G169" s="298">
        <v>203.16666666666666</v>
      </c>
      <c r="H169" s="298">
        <v>199.03333333333333</v>
      </c>
      <c r="I169" s="298">
        <v>195.91666666666666</v>
      </c>
      <c r="J169" s="298">
        <v>210.41666666666666</v>
      </c>
      <c r="K169" s="298">
        <v>213.53333333333333</v>
      </c>
      <c r="L169" s="298">
        <v>217.66666666666666</v>
      </c>
      <c r="M169" s="285">
        <v>209.4</v>
      </c>
      <c r="N169" s="285">
        <v>202.15</v>
      </c>
      <c r="O169" s="300">
        <v>58935000</v>
      </c>
      <c r="P169" s="301">
        <v>4.2009229300376601E-2</v>
      </c>
    </row>
    <row r="175" spans="1:16">
      <c r="A175" s="277" t="s">
        <v>199</v>
      </c>
    </row>
    <row r="176" spans="1:16">
      <c r="A176" s="277" t="s">
        <v>200</v>
      </c>
    </row>
    <row r="177" spans="1:1">
      <c r="A177" s="277" t="s">
        <v>201</v>
      </c>
    </row>
    <row r="178" spans="1:1">
      <c r="A178" s="277" t="s">
        <v>202</v>
      </c>
    </row>
    <row r="179" spans="1:1">
      <c r="A179" s="277" t="s">
        <v>203</v>
      </c>
    </row>
    <row r="181" spans="1:1">
      <c r="A181" s="281" t="s">
        <v>204</v>
      </c>
    </row>
    <row r="182" spans="1:1">
      <c r="A182" s="302" t="s">
        <v>205</v>
      </c>
    </row>
    <row r="183" spans="1:1">
      <c r="A183" s="302" t="s">
        <v>206</v>
      </c>
    </row>
    <row r="184" spans="1:1">
      <c r="A184" s="302" t="s">
        <v>207</v>
      </c>
    </row>
    <row r="185" spans="1:1">
      <c r="A185" s="303" t="s">
        <v>208</v>
      </c>
    </row>
    <row r="186" spans="1:1">
      <c r="A186" s="303" t="s">
        <v>209</v>
      </c>
    </row>
    <row r="187" spans="1:1">
      <c r="A187" s="303" t="s">
        <v>210</v>
      </c>
    </row>
    <row r="188" spans="1:1">
      <c r="A188" s="303" t="s">
        <v>211</v>
      </c>
    </row>
    <row r="189" spans="1:1">
      <c r="A189" s="303" t="s">
        <v>212</v>
      </c>
    </row>
    <row r="190" spans="1:1">
      <c r="A190" s="303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B10" sqref="B10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80" customWidth="1"/>
    <col min="13" max="13" width="12.7109375" style="8" customWidth="1"/>
    <col min="14" max="16384" width="9.28515625" style="8"/>
  </cols>
  <sheetData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86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86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86"/>
      <c r="M4" s="255"/>
      <c r="N4" s="255"/>
      <c r="O4" s="255"/>
    </row>
    <row r="5" spans="1:15" ht="25.5" customHeight="1">
      <c r="M5" s="246" t="s">
        <v>14</v>
      </c>
    </row>
    <row r="6" spans="1:15">
      <c r="A6" s="281" t="s">
        <v>15</v>
      </c>
      <c r="K6" s="266">
        <f>Main!B10</f>
        <v>44298</v>
      </c>
    </row>
    <row r="7" spans="1:15">
      <c r="A7"/>
    </row>
    <row r="8" spans="1:15" ht="28.5" customHeight="1">
      <c r="A8" s="542" t="s">
        <v>16</v>
      </c>
      <c r="B8" s="543" t="s">
        <v>18</v>
      </c>
      <c r="C8" s="541" t="s">
        <v>19</v>
      </c>
      <c r="D8" s="541" t="s">
        <v>20</v>
      </c>
      <c r="E8" s="541" t="s">
        <v>21</v>
      </c>
      <c r="F8" s="541"/>
      <c r="G8" s="541"/>
      <c r="H8" s="541" t="s">
        <v>22</v>
      </c>
      <c r="I8" s="541"/>
      <c r="J8" s="541"/>
      <c r="K8" s="260"/>
      <c r="L8" s="268"/>
      <c r="M8" s="268"/>
    </row>
    <row r="9" spans="1:15" ht="36" customHeight="1">
      <c r="A9" s="537"/>
      <c r="B9" s="539"/>
      <c r="C9" s="544" t="s">
        <v>23</v>
      </c>
      <c r="D9" s="544"/>
      <c r="E9" s="262" t="s">
        <v>24</v>
      </c>
      <c r="F9" s="262" t="s">
        <v>25</v>
      </c>
      <c r="G9" s="262" t="s">
        <v>26</v>
      </c>
      <c r="H9" s="262" t="s">
        <v>27</v>
      </c>
      <c r="I9" s="262" t="s">
        <v>28</v>
      </c>
      <c r="J9" s="262" t="s">
        <v>29</v>
      </c>
      <c r="K9" s="262" t="s">
        <v>30</v>
      </c>
      <c r="L9" s="287" t="s">
        <v>31</v>
      </c>
      <c r="M9" s="270" t="s">
        <v>214</v>
      </c>
    </row>
    <row r="10" spans="1:15">
      <c r="A10" s="282">
        <v>1</v>
      </c>
      <c r="B10" s="263" t="s">
        <v>215</v>
      </c>
      <c r="C10" s="283">
        <v>14834.85</v>
      </c>
      <c r="D10" s="284">
        <v>14846.316666666668</v>
      </c>
      <c r="E10" s="284">
        <v>14774.183333333334</v>
      </c>
      <c r="F10" s="284">
        <v>14713.516666666666</v>
      </c>
      <c r="G10" s="284">
        <v>14641.383333333333</v>
      </c>
      <c r="H10" s="284">
        <v>14906.983333333335</v>
      </c>
      <c r="I10" s="284">
        <v>14979.11666666667</v>
      </c>
      <c r="J10" s="284">
        <v>15039.783333333336</v>
      </c>
      <c r="K10" s="283">
        <v>14918.45</v>
      </c>
      <c r="L10" s="283">
        <v>14785.65</v>
      </c>
      <c r="M10" s="288"/>
    </row>
    <row r="11" spans="1:15">
      <c r="A11" s="282">
        <v>2</v>
      </c>
      <c r="B11" s="263" t="s">
        <v>216</v>
      </c>
      <c r="C11" s="285">
        <v>32448.05</v>
      </c>
      <c r="D11" s="265">
        <v>32583.383333333331</v>
      </c>
      <c r="E11" s="265">
        <v>32194.616666666661</v>
      </c>
      <c r="F11" s="265">
        <v>31941.183333333331</v>
      </c>
      <c r="G11" s="265">
        <v>31552.416666666661</v>
      </c>
      <c r="H11" s="265">
        <v>32836.816666666666</v>
      </c>
      <c r="I11" s="265">
        <v>33225.583333333328</v>
      </c>
      <c r="J11" s="265">
        <v>33479.016666666663</v>
      </c>
      <c r="K11" s="285">
        <v>32972.15</v>
      </c>
      <c r="L11" s="285">
        <v>32329.95</v>
      </c>
      <c r="M11" s="288"/>
    </row>
    <row r="12" spans="1:15">
      <c r="A12" s="282">
        <v>3</v>
      </c>
      <c r="B12" s="271" t="s">
        <v>217</v>
      </c>
      <c r="C12" s="285">
        <v>1766</v>
      </c>
      <c r="D12" s="265">
        <v>1772.2</v>
      </c>
      <c r="E12" s="265">
        <v>1755.8500000000001</v>
      </c>
      <c r="F12" s="265">
        <v>1745.7</v>
      </c>
      <c r="G12" s="265">
        <v>1729.3500000000001</v>
      </c>
      <c r="H12" s="265">
        <v>1782.3500000000001</v>
      </c>
      <c r="I12" s="265">
        <v>1798.7</v>
      </c>
      <c r="J12" s="265">
        <v>1808.8500000000001</v>
      </c>
      <c r="K12" s="285">
        <v>1788.55</v>
      </c>
      <c r="L12" s="285">
        <v>1762.05</v>
      </c>
      <c r="M12" s="288"/>
    </row>
    <row r="13" spans="1:15">
      <c r="A13" s="282">
        <v>4</v>
      </c>
      <c r="B13" s="263" t="s">
        <v>218</v>
      </c>
      <c r="C13" s="285">
        <v>4147.8999999999996</v>
      </c>
      <c r="D13" s="265">
        <v>4159.2333333333336</v>
      </c>
      <c r="E13" s="265">
        <v>4127.666666666667</v>
      </c>
      <c r="F13" s="265">
        <v>4107.4333333333334</v>
      </c>
      <c r="G13" s="265">
        <v>4075.8666666666668</v>
      </c>
      <c r="H13" s="265">
        <v>4179.4666666666672</v>
      </c>
      <c r="I13" s="265">
        <v>4211.0333333333328</v>
      </c>
      <c r="J13" s="265">
        <v>4231.2666666666673</v>
      </c>
      <c r="K13" s="285">
        <v>4190.8</v>
      </c>
      <c r="L13" s="285">
        <v>4139</v>
      </c>
      <c r="M13" s="288"/>
    </row>
    <row r="14" spans="1:15">
      <c r="A14" s="282">
        <v>5</v>
      </c>
      <c r="B14" s="263" t="s">
        <v>219</v>
      </c>
      <c r="C14" s="285">
        <v>27367.05</v>
      </c>
      <c r="D14" s="265">
        <v>27332.366666666665</v>
      </c>
      <c r="E14" s="265">
        <v>27144.633333333331</v>
      </c>
      <c r="F14" s="265">
        <v>26922.216666666667</v>
      </c>
      <c r="G14" s="265">
        <v>26734.483333333334</v>
      </c>
      <c r="H14" s="265">
        <v>27554.783333333329</v>
      </c>
      <c r="I14" s="265">
        <v>27742.516666666659</v>
      </c>
      <c r="J14" s="265">
        <v>27964.933333333327</v>
      </c>
      <c r="K14" s="285">
        <v>27520.1</v>
      </c>
      <c r="L14" s="285">
        <v>27109.95</v>
      </c>
      <c r="M14" s="288"/>
    </row>
    <row r="15" spans="1:15">
      <c r="A15" s="282">
        <v>6</v>
      </c>
      <c r="B15" s="263" t="s">
        <v>220</v>
      </c>
      <c r="C15" s="285">
        <v>3110.25</v>
      </c>
      <c r="D15" s="265">
        <v>3120.5166666666664</v>
      </c>
      <c r="E15" s="265">
        <v>3091.1833333333329</v>
      </c>
      <c r="F15" s="265">
        <v>3072.1166666666663</v>
      </c>
      <c r="G15" s="265">
        <v>3042.7833333333328</v>
      </c>
      <c r="H15" s="265">
        <v>3139.583333333333</v>
      </c>
      <c r="I15" s="265">
        <v>3168.916666666667</v>
      </c>
      <c r="J15" s="265">
        <v>3187.9833333333331</v>
      </c>
      <c r="K15" s="285">
        <v>3149.85</v>
      </c>
      <c r="L15" s="285">
        <v>3101.45</v>
      </c>
      <c r="M15" s="288"/>
    </row>
    <row r="16" spans="1:15">
      <c r="A16" s="282">
        <v>7</v>
      </c>
      <c r="B16" s="263" t="s">
        <v>221</v>
      </c>
      <c r="C16" s="285">
        <v>6906.7</v>
      </c>
      <c r="D16" s="265">
        <v>6924.9666666666672</v>
      </c>
      <c r="E16" s="265">
        <v>6862.6333333333341</v>
      </c>
      <c r="F16" s="265">
        <v>6818.5666666666666</v>
      </c>
      <c r="G16" s="265">
        <v>6756.2333333333336</v>
      </c>
      <c r="H16" s="265">
        <v>6969.0333333333347</v>
      </c>
      <c r="I16" s="265">
        <v>7031.3666666666668</v>
      </c>
      <c r="J16" s="265">
        <v>7075.4333333333352</v>
      </c>
      <c r="K16" s="285">
        <v>6987.3</v>
      </c>
      <c r="L16" s="285">
        <v>6880.9</v>
      </c>
      <c r="M16" s="288"/>
    </row>
    <row r="17" spans="1:13">
      <c r="A17" s="282">
        <v>8</v>
      </c>
      <c r="B17" s="263" t="s">
        <v>38</v>
      </c>
      <c r="C17" s="263">
        <v>1960.75</v>
      </c>
      <c r="D17" s="265">
        <v>1977.3500000000001</v>
      </c>
      <c r="E17" s="265">
        <v>1931.8500000000004</v>
      </c>
      <c r="F17" s="265">
        <v>1902.9500000000003</v>
      </c>
      <c r="G17" s="265">
        <v>1857.4500000000005</v>
      </c>
      <c r="H17" s="265">
        <v>2006.2500000000002</v>
      </c>
      <c r="I17" s="265">
        <v>2051.75</v>
      </c>
      <c r="J17" s="265">
        <v>2080.65</v>
      </c>
      <c r="K17" s="263">
        <v>2022.85</v>
      </c>
      <c r="L17" s="263">
        <v>1948.45</v>
      </c>
      <c r="M17" s="263">
        <v>13.768409999999999</v>
      </c>
    </row>
    <row r="18" spans="1:13">
      <c r="A18" s="282">
        <v>9</v>
      </c>
      <c r="B18" s="263" t="s">
        <v>222</v>
      </c>
      <c r="C18" s="263">
        <v>1174.5</v>
      </c>
      <c r="D18" s="265">
        <v>1198.1833333333334</v>
      </c>
      <c r="E18" s="265">
        <v>1146.3666666666668</v>
      </c>
      <c r="F18" s="265">
        <v>1118.2333333333333</v>
      </c>
      <c r="G18" s="265">
        <v>1066.4166666666667</v>
      </c>
      <c r="H18" s="265">
        <v>1226.3166666666668</v>
      </c>
      <c r="I18" s="265">
        <v>1278.1333333333334</v>
      </c>
      <c r="J18" s="265">
        <v>1306.2666666666669</v>
      </c>
      <c r="K18" s="263">
        <v>1250</v>
      </c>
      <c r="L18" s="263">
        <v>1170.05</v>
      </c>
      <c r="M18" s="263">
        <v>18.223890000000001</v>
      </c>
    </row>
    <row r="19" spans="1:13">
      <c r="A19" s="282">
        <v>10</v>
      </c>
      <c r="B19" s="263" t="s">
        <v>735</v>
      </c>
      <c r="C19" s="264">
        <v>1404.1</v>
      </c>
      <c r="D19" s="265">
        <v>1409.25</v>
      </c>
      <c r="E19" s="265">
        <v>1392.85</v>
      </c>
      <c r="F19" s="265">
        <v>1381.6</v>
      </c>
      <c r="G19" s="265">
        <v>1365.1999999999998</v>
      </c>
      <c r="H19" s="265">
        <v>1420.5</v>
      </c>
      <c r="I19" s="265">
        <v>1436.9</v>
      </c>
      <c r="J19" s="265">
        <v>1448.15</v>
      </c>
      <c r="K19" s="263">
        <v>1425.65</v>
      </c>
      <c r="L19" s="263">
        <v>1398</v>
      </c>
      <c r="M19" s="263">
        <v>2.4647399999999999</v>
      </c>
    </row>
    <row r="20" spans="1:13">
      <c r="A20" s="282">
        <v>11</v>
      </c>
      <c r="B20" s="263" t="s">
        <v>288</v>
      </c>
      <c r="C20" s="263">
        <v>15233.55</v>
      </c>
      <c r="D20" s="265">
        <v>15148.949999999999</v>
      </c>
      <c r="E20" s="265">
        <v>15044.899999999998</v>
      </c>
      <c r="F20" s="265">
        <v>14856.249999999998</v>
      </c>
      <c r="G20" s="265">
        <v>14752.199999999997</v>
      </c>
      <c r="H20" s="265">
        <v>15337.599999999999</v>
      </c>
      <c r="I20" s="265">
        <v>15441.649999999998</v>
      </c>
      <c r="J20" s="265">
        <v>15630.3</v>
      </c>
      <c r="K20" s="263">
        <v>15253</v>
      </c>
      <c r="L20" s="263">
        <v>14960.3</v>
      </c>
      <c r="M20" s="263">
        <v>0.17352000000000001</v>
      </c>
    </row>
    <row r="21" spans="1:13">
      <c r="A21" s="282">
        <v>12</v>
      </c>
      <c r="B21" s="263" t="s">
        <v>40</v>
      </c>
      <c r="C21" s="263">
        <v>1201.4000000000001</v>
      </c>
      <c r="D21" s="265">
        <v>1193.5333333333335</v>
      </c>
      <c r="E21" s="265">
        <v>1159.0666666666671</v>
      </c>
      <c r="F21" s="265">
        <v>1116.7333333333336</v>
      </c>
      <c r="G21" s="265">
        <v>1082.2666666666671</v>
      </c>
      <c r="H21" s="265">
        <v>1235.866666666667</v>
      </c>
      <c r="I21" s="265">
        <v>1270.3333333333337</v>
      </c>
      <c r="J21" s="265">
        <v>1312.666666666667</v>
      </c>
      <c r="K21" s="263">
        <v>1228</v>
      </c>
      <c r="L21" s="263">
        <v>1151.2</v>
      </c>
      <c r="M21" s="263">
        <v>129.2302</v>
      </c>
    </row>
    <row r="22" spans="1:13">
      <c r="A22" s="282">
        <v>13</v>
      </c>
      <c r="B22" s="263" t="s">
        <v>289</v>
      </c>
      <c r="C22" s="263">
        <v>1142.75</v>
      </c>
      <c r="D22" s="265">
        <v>1152.5833333333333</v>
      </c>
      <c r="E22" s="265">
        <v>1120.1666666666665</v>
      </c>
      <c r="F22" s="265">
        <v>1097.5833333333333</v>
      </c>
      <c r="G22" s="265">
        <v>1065.1666666666665</v>
      </c>
      <c r="H22" s="265">
        <v>1175.1666666666665</v>
      </c>
      <c r="I22" s="265">
        <v>1207.583333333333</v>
      </c>
      <c r="J22" s="265">
        <v>1230.1666666666665</v>
      </c>
      <c r="K22" s="263">
        <v>1185</v>
      </c>
      <c r="L22" s="263">
        <v>1130</v>
      </c>
      <c r="M22" s="263">
        <v>5.2646300000000004</v>
      </c>
    </row>
    <row r="23" spans="1:13">
      <c r="A23" s="282">
        <v>14</v>
      </c>
      <c r="B23" s="263" t="s">
        <v>41</v>
      </c>
      <c r="C23" s="263">
        <v>823.6</v>
      </c>
      <c r="D23" s="265">
        <v>825.88333333333321</v>
      </c>
      <c r="E23" s="265">
        <v>814.76666666666642</v>
      </c>
      <c r="F23" s="265">
        <v>805.93333333333317</v>
      </c>
      <c r="G23" s="265">
        <v>794.81666666666638</v>
      </c>
      <c r="H23" s="265">
        <v>834.71666666666647</v>
      </c>
      <c r="I23" s="265">
        <v>845.83333333333326</v>
      </c>
      <c r="J23" s="265">
        <v>854.66666666666652</v>
      </c>
      <c r="K23" s="263">
        <v>837</v>
      </c>
      <c r="L23" s="263">
        <v>817.05</v>
      </c>
      <c r="M23" s="263">
        <v>218.04785000000001</v>
      </c>
    </row>
    <row r="24" spans="1:13">
      <c r="A24" s="282">
        <v>15</v>
      </c>
      <c r="B24" s="263" t="s">
        <v>831</v>
      </c>
      <c r="C24" s="263">
        <v>1092.55</v>
      </c>
      <c r="D24" s="265">
        <v>1058.3666666666666</v>
      </c>
      <c r="E24" s="265">
        <v>1024.1833333333332</v>
      </c>
      <c r="F24" s="265">
        <v>955.81666666666661</v>
      </c>
      <c r="G24" s="265">
        <v>921.63333333333321</v>
      </c>
      <c r="H24" s="265">
        <v>1126.7333333333331</v>
      </c>
      <c r="I24" s="265">
        <v>1160.9166666666665</v>
      </c>
      <c r="J24" s="265">
        <v>1229.2833333333331</v>
      </c>
      <c r="K24" s="263">
        <v>1092.55</v>
      </c>
      <c r="L24" s="263">
        <v>990</v>
      </c>
      <c r="M24" s="263">
        <v>35.990310000000001</v>
      </c>
    </row>
    <row r="25" spans="1:13">
      <c r="A25" s="282">
        <v>16</v>
      </c>
      <c r="B25" s="263" t="s">
        <v>290</v>
      </c>
      <c r="C25" s="263">
        <v>973.55</v>
      </c>
      <c r="D25" s="265">
        <v>983.36666666666667</v>
      </c>
      <c r="E25" s="265">
        <v>942.73333333333335</v>
      </c>
      <c r="F25" s="265">
        <v>911.91666666666663</v>
      </c>
      <c r="G25" s="265">
        <v>871.2833333333333</v>
      </c>
      <c r="H25" s="265">
        <v>1014.1833333333334</v>
      </c>
      <c r="I25" s="265">
        <v>1054.8166666666668</v>
      </c>
      <c r="J25" s="265">
        <v>1085.6333333333334</v>
      </c>
      <c r="K25" s="263">
        <v>1024</v>
      </c>
      <c r="L25" s="263">
        <v>952.55</v>
      </c>
      <c r="M25" s="263">
        <v>28.93544</v>
      </c>
    </row>
    <row r="26" spans="1:13">
      <c r="A26" s="282">
        <v>17</v>
      </c>
      <c r="B26" s="263" t="s">
        <v>223</v>
      </c>
      <c r="C26" s="263">
        <v>125.25</v>
      </c>
      <c r="D26" s="265">
        <v>125.7</v>
      </c>
      <c r="E26" s="265">
        <v>123.60000000000001</v>
      </c>
      <c r="F26" s="265">
        <v>121.95</v>
      </c>
      <c r="G26" s="265">
        <v>119.85000000000001</v>
      </c>
      <c r="H26" s="265">
        <v>127.35000000000001</v>
      </c>
      <c r="I26" s="265">
        <v>129.44999999999999</v>
      </c>
      <c r="J26" s="265">
        <v>131.10000000000002</v>
      </c>
      <c r="K26" s="263">
        <v>127.8</v>
      </c>
      <c r="L26" s="263">
        <v>124.05</v>
      </c>
      <c r="M26" s="263">
        <v>21.592829999999999</v>
      </c>
    </row>
    <row r="27" spans="1:13">
      <c r="A27" s="282">
        <v>18</v>
      </c>
      <c r="B27" s="263" t="s">
        <v>224</v>
      </c>
      <c r="C27" s="263">
        <v>189.7</v>
      </c>
      <c r="D27" s="265">
        <v>190.18333333333331</v>
      </c>
      <c r="E27" s="265">
        <v>187.51666666666662</v>
      </c>
      <c r="F27" s="265">
        <v>185.33333333333331</v>
      </c>
      <c r="G27" s="265">
        <v>182.66666666666663</v>
      </c>
      <c r="H27" s="265">
        <v>192.36666666666662</v>
      </c>
      <c r="I27" s="265">
        <v>195.0333333333333</v>
      </c>
      <c r="J27" s="265">
        <v>197.21666666666661</v>
      </c>
      <c r="K27" s="263">
        <v>192.85</v>
      </c>
      <c r="L27" s="263">
        <v>188</v>
      </c>
      <c r="M27" s="263">
        <v>24.530380000000001</v>
      </c>
    </row>
    <row r="28" spans="1:13">
      <c r="A28" s="282">
        <v>19</v>
      </c>
      <c r="B28" s="263" t="s">
        <v>225</v>
      </c>
      <c r="C28" s="263">
        <v>1728.95</v>
      </c>
      <c r="D28" s="265">
        <v>1723.8500000000001</v>
      </c>
      <c r="E28" s="265">
        <v>1712.1000000000004</v>
      </c>
      <c r="F28" s="265">
        <v>1695.2500000000002</v>
      </c>
      <c r="G28" s="265">
        <v>1683.5000000000005</v>
      </c>
      <c r="H28" s="265">
        <v>1740.7000000000003</v>
      </c>
      <c r="I28" s="265">
        <v>1752.4499999999998</v>
      </c>
      <c r="J28" s="265">
        <v>1769.3000000000002</v>
      </c>
      <c r="K28" s="263">
        <v>1735.6</v>
      </c>
      <c r="L28" s="263">
        <v>1707</v>
      </c>
      <c r="M28" s="263">
        <v>1.28268</v>
      </c>
    </row>
    <row r="29" spans="1:13">
      <c r="A29" s="282">
        <v>20</v>
      </c>
      <c r="B29" s="263" t="s">
        <v>294</v>
      </c>
      <c r="C29" s="263">
        <v>1014</v>
      </c>
      <c r="D29" s="265">
        <v>1003.3333333333334</v>
      </c>
      <c r="E29" s="265">
        <v>982.66666666666674</v>
      </c>
      <c r="F29" s="265">
        <v>951.33333333333337</v>
      </c>
      <c r="G29" s="265">
        <v>930.66666666666674</v>
      </c>
      <c r="H29" s="265">
        <v>1034.6666666666667</v>
      </c>
      <c r="I29" s="265">
        <v>1055.3333333333335</v>
      </c>
      <c r="J29" s="265">
        <v>1086.6666666666667</v>
      </c>
      <c r="K29" s="263">
        <v>1024</v>
      </c>
      <c r="L29" s="263">
        <v>972</v>
      </c>
      <c r="M29" s="263">
        <v>8.6972400000000007</v>
      </c>
    </row>
    <row r="30" spans="1:13">
      <c r="A30" s="282">
        <v>21</v>
      </c>
      <c r="B30" s="263" t="s">
        <v>226</v>
      </c>
      <c r="C30" s="263">
        <v>2832.3</v>
      </c>
      <c r="D30" s="265">
        <v>2808.1</v>
      </c>
      <c r="E30" s="265">
        <v>2734.2</v>
      </c>
      <c r="F30" s="265">
        <v>2636.1</v>
      </c>
      <c r="G30" s="265">
        <v>2562.1999999999998</v>
      </c>
      <c r="H30" s="265">
        <v>2906.2</v>
      </c>
      <c r="I30" s="265">
        <v>2980.1000000000004</v>
      </c>
      <c r="J30" s="265">
        <v>3078.2</v>
      </c>
      <c r="K30" s="263">
        <v>2882</v>
      </c>
      <c r="L30" s="263">
        <v>2710</v>
      </c>
      <c r="M30" s="263">
        <v>6.3067000000000002</v>
      </c>
    </row>
    <row r="31" spans="1:13">
      <c r="A31" s="282">
        <v>22</v>
      </c>
      <c r="B31" s="263" t="s">
        <v>44</v>
      </c>
      <c r="C31" s="263">
        <v>816.05</v>
      </c>
      <c r="D31" s="265">
        <v>821.5</v>
      </c>
      <c r="E31" s="265">
        <v>808.1</v>
      </c>
      <c r="F31" s="265">
        <v>800.15</v>
      </c>
      <c r="G31" s="265">
        <v>786.75</v>
      </c>
      <c r="H31" s="265">
        <v>829.45</v>
      </c>
      <c r="I31" s="265">
        <v>842.85000000000014</v>
      </c>
      <c r="J31" s="265">
        <v>850.80000000000007</v>
      </c>
      <c r="K31" s="263">
        <v>834.9</v>
      </c>
      <c r="L31" s="263">
        <v>813.55</v>
      </c>
      <c r="M31" s="263">
        <v>19.28547</v>
      </c>
    </row>
    <row r="32" spans="1:13">
      <c r="A32" s="282">
        <v>23</v>
      </c>
      <c r="B32" s="263" t="s">
        <v>45</v>
      </c>
      <c r="C32" s="263">
        <v>316.35000000000002</v>
      </c>
      <c r="D32" s="265">
        <v>320.18333333333334</v>
      </c>
      <c r="E32" s="265">
        <v>310.4666666666667</v>
      </c>
      <c r="F32" s="265">
        <v>304.58333333333337</v>
      </c>
      <c r="G32" s="265">
        <v>294.86666666666673</v>
      </c>
      <c r="H32" s="265">
        <v>326.06666666666666</v>
      </c>
      <c r="I32" s="265">
        <v>335.78333333333325</v>
      </c>
      <c r="J32" s="265">
        <v>341.66666666666663</v>
      </c>
      <c r="K32" s="263">
        <v>329.9</v>
      </c>
      <c r="L32" s="263">
        <v>314.3</v>
      </c>
      <c r="M32" s="263">
        <v>135.15478999999999</v>
      </c>
    </row>
    <row r="33" spans="1:13">
      <c r="A33" s="282">
        <v>24</v>
      </c>
      <c r="B33" s="263" t="s">
        <v>46</v>
      </c>
      <c r="C33" s="263">
        <v>3132.15</v>
      </c>
      <c r="D33" s="265">
        <v>3134.0666666666671</v>
      </c>
      <c r="E33" s="265">
        <v>3103.983333333334</v>
      </c>
      <c r="F33" s="265">
        <v>3075.8166666666671</v>
      </c>
      <c r="G33" s="265">
        <v>3045.733333333334</v>
      </c>
      <c r="H33" s="265">
        <v>3162.233333333334</v>
      </c>
      <c r="I33" s="265">
        <v>3192.3166666666671</v>
      </c>
      <c r="J33" s="265">
        <v>3220.483333333334</v>
      </c>
      <c r="K33" s="263">
        <v>3164.15</v>
      </c>
      <c r="L33" s="263">
        <v>3105.9</v>
      </c>
      <c r="M33" s="263">
        <v>9.3403700000000001</v>
      </c>
    </row>
    <row r="34" spans="1:13">
      <c r="A34" s="282">
        <v>25</v>
      </c>
      <c r="B34" s="263" t="s">
        <v>47</v>
      </c>
      <c r="C34" s="263">
        <v>223.5</v>
      </c>
      <c r="D34" s="265">
        <v>224.51666666666665</v>
      </c>
      <c r="E34" s="265">
        <v>221.0333333333333</v>
      </c>
      <c r="F34" s="265">
        <v>218.56666666666666</v>
      </c>
      <c r="G34" s="265">
        <v>215.08333333333331</v>
      </c>
      <c r="H34" s="265">
        <v>226.98333333333329</v>
      </c>
      <c r="I34" s="265">
        <v>230.46666666666664</v>
      </c>
      <c r="J34" s="265">
        <v>232.93333333333328</v>
      </c>
      <c r="K34" s="263">
        <v>228</v>
      </c>
      <c r="L34" s="263">
        <v>222.05</v>
      </c>
      <c r="M34" s="263">
        <v>32.513559999999998</v>
      </c>
    </row>
    <row r="35" spans="1:13">
      <c r="A35" s="282">
        <v>26</v>
      </c>
      <c r="B35" s="263" t="s">
        <v>48</v>
      </c>
      <c r="C35" s="263">
        <v>121.2</v>
      </c>
      <c r="D35" s="265">
        <v>122.38333333333333</v>
      </c>
      <c r="E35" s="265">
        <v>119.16666666666666</v>
      </c>
      <c r="F35" s="265">
        <v>117.13333333333333</v>
      </c>
      <c r="G35" s="265">
        <v>113.91666666666666</v>
      </c>
      <c r="H35" s="265">
        <v>124.41666666666666</v>
      </c>
      <c r="I35" s="265">
        <v>127.63333333333333</v>
      </c>
      <c r="J35" s="265">
        <v>129.66666666666666</v>
      </c>
      <c r="K35" s="263">
        <v>125.6</v>
      </c>
      <c r="L35" s="263">
        <v>120.35</v>
      </c>
      <c r="M35" s="263">
        <v>274.90661999999998</v>
      </c>
    </row>
    <row r="36" spans="1:13">
      <c r="A36" s="282">
        <v>27</v>
      </c>
      <c r="B36" s="263" t="s">
        <v>50</v>
      </c>
      <c r="C36" s="263">
        <v>2630.8</v>
      </c>
      <c r="D36" s="265">
        <v>2631.9833333333336</v>
      </c>
      <c r="E36" s="265">
        <v>2608.9666666666672</v>
      </c>
      <c r="F36" s="265">
        <v>2587.1333333333337</v>
      </c>
      <c r="G36" s="265">
        <v>2564.1166666666672</v>
      </c>
      <c r="H36" s="265">
        <v>2653.8166666666671</v>
      </c>
      <c r="I36" s="265">
        <v>2676.8333333333335</v>
      </c>
      <c r="J36" s="265">
        <v>2698.666666666667</v>
      </c>
      <c r="K36" s="263">
        <v>2655</v>
      </c>
      <c r="L36" s="263">
        <v>2610.15</v>
      </c>
      <c r="M36" s="263">
        <v>11.85017</v>
      </c>
    </row>
    <row r="37" spans="1:13">
      <c r="A37" s="282">
        <v>28</v>
      </c>
      <c r="B37" s="263" t="s">
        <v>52</v>
      </c>
      <c r="C37" s="263">
        <v>943.7</v>
      </c>
      <c r="D37" s="265">
        <v>932.65</v>
      </c>
      <c r="E37" s="265">
        <v>912.34999999999991</v>
      </c>
      <c r="F37" s="265">
        <v>880.99999999999989</v>
      </c>
      <c r="G37" s="265">
        <v>860.69999999999982</v>
      </c>
      <c r="H37" s="265">
        <v>964</v>
      </c>
      <c r="I37" s="265">
        <v>984.3</v>
      </c>
      <c r="J37" s="265">
        <v>1015.6500000000001</v>
      </c>
      <c r="K37" s="263">
        <v>952.95</v>
      </c>
      <c r="L37" s="263">
        <v>901.3</v>
      </c>
      <c r="M37" s="263">
        <v>39.063070000000003</v>
      </c>
    </row>
    <row r="38" spans="1:13">
      <c r="A38" s="282">
        <v>29</v>
      </c>
      <c r="B38" s="263" t="s">
        <v>227</v>
      </c>
      <c r="C38" s="263">
        <v>2947.75</v>
      </c>
      <c r="D38" s="265">
        <v>2946.1166666666668</v>
      </c>
      <c r="E38" s="265">
        <v>2918.8833333333337</v>
      </c>
      <c r="F38" s="265">
        <v>2890.0166666666669</v>
      </c>
      <c r="G38" s="265">
        <v>2862.7833333333338</v>
      </c>
      <c r="H38" s="265">
        <v>2974.9833333333336</v>
      </c>
      <c r="I38" s="265">
        <v>3002.2166666666672</v>
      </c>
      <c r="J38" s="265">
        <v>3031.0833333333335</v>
      </c>
      <c r="K38" s="263">
        <v>2973.35</v>
      </c>
      <c r="L38" s="263">
        <v>2917.25</v>
      </c>
      <c r="M38" s="263">
        <v>8.0888399999999994</v>
      </c>
    </row>
    <row r="39" spans="1:13">
      <c r="A39" s="282">
        <v>30</v>
      </c>
      <c r="B39" s="263" t="s">
        <v>54</v>
      </c>
      <c r="C39" s="263">
        <v>668.2</v>
      </c>
      <c r="D39" s="265">
        <v>674</v>
      </c>
      <c r="E39" s="265">
        <v>661.2</v>
      </c>
      <c r="F39" s="265">
        <v>654.20000000000005</v>
      </c>
      <c r="G39" s="265">
        <v>641.40000000000009</v>
      </c>
      <c r="H39" s="265">
        <v>681</v>
      </c>
      <c r="I39" s="265">
        <v>693.8</v>
      </c>
      <c r="J39" s="265">
        <v>700.8</v>
      </c>
      <c r="K39" s="263">
        <v>686.8</v>
      </c>
      <c r="L39" s="263">
        <v>667</v>
      </c>
      <c r="M39" s="263">
        <v>125.09114</v>
      </c>
    </row>
    <row r="40" spans="1:13">
      <c r="A40" s="282">
        <v>31</v>
      </c>
      <c r="B40" s="263" t="s">
        <v>55</v>
      </c>
      <c r="C40" s="263">
        <v>3651.3</v>
      </c>
      <c r="D40" s="265">
        <v>3656.7666666666664</v>
      </c>
      <c r="E40" s="265">
        <v>3619.5333333333328</v>
      </c>
      <c r="F40" s="265">
        <v>3587.7666666666664</v>
      </c>
      <c r="G40" s="265">
        <v>3550.5333333333328</v>
      </c>
      <c r="H40" s="265">
        <v>3688.5333333333328</v>
      </c>
      <c r="I40" s="265">
        <v>3725.7666666666664</v>
      </c>
      <c r="J40" s="265">
        <v>3757.5333333333328</v>
      </c>
      <c r="K40" s="263">
        <v>3694</v>
      </c>
      <c r="L40" s="263">
        <v>3625</v>
      </c>
      <c r="M40" s="263">
        <v>4.8480699999999999</v>
      </c>
    </row>
    <row r="41" spans="1:13">
      <c r="A41" s="282">
        <v>32</v>
      </c>
      <c r="B41" s="263" t="s">
        <v>58</v>
      </c>
      <c r="C41" s="263">
        <v>4872.3</v>
      </c>
      <c r="D41" s="265">
        <v>4909.0999999999995</v>
      </c>
      <c r="E41" s="265">
        <v>4808.1999999999989</v>
      </c>
      <c r="F41" s="265">
        <v>4744.0999999999995</v>
      </c>
      <c r="G41" s="265">
        <v>4643.1999999999989</v>
      </c>
      <c r="H41" s="265">
        <v>4973.1999999999989</v>
      </c>
      <c r="I41" s="265">
        <v>5074.0999999999985</v>
      </c>
      <c r="J41" s="265">
        <v>5138.1999999999989</v>
      </c>
      <c r="K41" s="263">
        <v>5010</v>
      </c>
      <c r="L41" s="263">
        <v>4845</v>
      </c>
      <c r="M41" s="263">
        <v>29.02646</v>
      </c>
    </row>
    <row r="42" spans="1:13">
      <c r="A42" s="282">
        <v>33</v>
      </c>
      <c r="B42" s="263" t="s">
        <v>57</v>
      </c>
      <c r="C42" s="263">
        <v>9629.0499999999993</v>
      </c>
      <c r="D42" s="265">
        <v>9635.0166666666664</v>
      </c>
      <c r="E42" s="265">
        <v>9555.0333333333328</v>
      </c>
      <c r="F42" s="265">
        <v>9481.0166666666664</v>
      </c>
      <c r="G42" s="265">
        <v>9401.0333333333328</v>
      </c>
      <c r="H42" s="265">
        <v>9709.0333333333328</v>
      </c>
      <c r="I42" s="265">
        <v>9789.0166666666664</v>
      </c>
      <c r="J42" s="265">
        <v>9863.0333333333328</v>
      </c>
      <c r="K42" s="263">
        <v>9715</v>
      </c>
      <c r="L42" s="263">
        <v>9561</v>
      </c>
      <c r="M42" s="263">
        <v>3.2869899999999999</v>
      </c>
    </row>
    <row r="43" spans="1:13">
      <c r="A43" s="282">
        <v>34</v>
      </c>
      <c r="B43" s="263" t="s">
        <v>228</v>
      </c>
      <c r="C43" s="263">
        <v>3409.45</v>
      </c>
      <c r="D43" s="265">
        <v>3392.9</v>
      </c>
      <c r="E43" s="265">
        <v>3368.5</v>
      </c>
      <c r="F43" s="265">
        <v>3327.5499999999997</v>
      </c>
      <c r="G43" s="265">
        <v>3303.1499999999996</v>
      </c>
      <c r="H43" s="265">
        <v>3433.8500000000004</v>
      </c>
      <c r="I43" s="265">
        <v>3458.2500000000009</v>
      </c>
      <c r="J43" s="265">
        <v>3499.2000000000007</v>
      </c>
      <c r="K43" s="263">
        <v>3417.3</v>
      </c>
      <c r="L43" s="263">
        <v>3351.95</v>
      </c>
      <c r="M43" s="263">
        <v>0.39804</v>
      </c>
    </row>
    <row r="44" spans="1:13">
      <c r="A44" s="282">
        <v>35</v>
      </c>
      <c r="B44" s="263" t="s">
        <v>59</v>
      </c>
      <c r="C44" s="263">
        <v>1651.8</v>
      </c>
      <c r="D44" s="265">
        <v>1657.9333333333334</v>
      </c>
      <c r="E44" s="265">
        <v>1640.8666666666668</v>
      </c>
      <c r="F44" s="265">
        <v>1629.9333333333334</v>
      </c>
      <c r="G44" s="265">
        <v>1612.8666666666668</v>
      </c>
      <c r="H44" s="265">
        <v>1668.8666666666668</v>
      </c>
      <c r="I44" s="265">
        <v>1685.9333333333334</v>
      </c>
      <c r="J44" s="265">
        <v>1696.8666666666668</v>
      </c>
      <c r="K44" s="263">
        <v>1675</v>
      </c>
      <c r="L44" s="263">
        <v>1647</v>
      </c>
      <c r="M44" s="263">
        <v>5.3970500000000001</v>
      </c>
    </row>
    <row r="45" spans="1:13">
      <c r="A45" s="282">
        <v>36</v>
      </c>
      <c r="B45" s="263" t="s">
        <v>229</v>
      </c>
      <c r="C45" s="263">
        <v>358.95</v>
      </c>
      <c r="D45" s="265">
        <v>358.41666666666669</v>
      </c>
      <c r="E45" s="265">
        <v>352.03333333333336</v>
      </c>
      <c r="F45" s="265">
        <v>345.11666666666667</v>
      </c>
      <c r="G45" s="265">
        <v>338.73333333333335</v>
      </c>
      <c r="H45" s="265">
        <v>365.33333333333337</v>
      </c>
      <c r="I45" s="265">
        <v>371.7166666666667</v>
      </c>
      <c r="J45" s="265">
        <v>378.63333333333338</v>
      </c>
      <c r="K45" s="263">
        <v>364.8</v>
      </c>
      <c r="L45" s="263">
        <v>351.5</v>
      </c>
      <c r="M45" s="263">
        <v>65.277860000000004</v>
      </c>
    </row>
    <row r="46" spans="1:13">
      <c r="A46" s="282">
        <v>37</v>
      </c>
      <c r="B46" s="263" t="s">
        <v>60</v>
      </c>
      <c r="C46" s="263">
        <v>74</v>
      </c>
      <c r="D46" s="265">
        <v>74.766666666666666</v>
      </c>
      <c r="E46" s="265">
        <v>72.133333333333326</v>
      </c>
      <c r="F46" s="265">
        <v>70.266666666666666</v>
      </c>
      <c r="G46" s="265">
        <v>67.633333333333326</v>
      </c>
      <c r="H46" s="265">
        <v>76.633333333333326</v>
      </c>
      <c r="I46" s="265">
        <v>79.26666666666668</v>
      </c>
      <c r="J46" s="265">
        <v>81.133333333333326</v>
      </c>
      <c r="K46" s="263">
        <v>77.400000000000006</v>
      </c>
      <c r="L46" s="263">
        <v>72.900000000000006</v>
      </c>
      <c r="M46" s="263">
        <v>578.88088000000005</v>
      </c>
    </row>
    <row r="47" spans="1:13">
      <c r="A47" s="282">
        <v>38</v>
      </c>
      <c r="B47" s="263" t="s">
        <v>61</v>
      </c>
      <c r="C47" s="263">
        <v>74.5</v>
      </c>
      <c r="D47" s="265">
        <v>72.533333333333331</v>
      </c>
      <c r="E47" s="265">
        <v>69.566666666666663</v>
      </c>
      <c r="F47" s="265">
        <v>64.633333333333326</v>
      </c>
      <c r="G47" s="265">
        <v>61.666666666666657</v>
      </c>
      <c r="H47" s="265">
        <v>77.466666666666669</v>
      </c>
      <c r="I47" s="265">
        <v>80.433333333333337</v>
      </c>
      <c r="J47" s="265">
        <v>85.366666666666674</v>
      </c>
      <c r="K47" s="263">
        <v>75.5</v>
      </c>
      <c r="L47" s="263">
        <v>67.599999999999994</v>
      </c>
      <c r="M47" s="263">
        <v>268.56957999999997</v>
      </c>
    </row>
    <row r="48" spans="1:13">
      <c r="A48" s="282">
        <v>39</v>
      </c>
      <c r="B48" s="263" t="s">
        <v>62</v>
      </c>
      <c r="C48" s="263">
        <v>1391.2</v>
      </c>
      <c r="D48" s="265">
        <v>1397.5166666666667</v>
      </c>
      <c r="E48" s="265">
        <v>1383.6833333333334</v>
      </c>
      <c r="F48" s="265">
        <v>1376.1666666666667</v>
      </c>
      <c r="G48" s="265">
        <v>1362.3333333333335</v>
      </c>
      <c r="H48" s="265">
        <v>1405.0333333333333</v>
      </c>
      <c r="I48" s="265">
        <v>1418.8666666666668</v>
      </c>
      <c r="J48" s="265">
        <v>1426.3833333333332</v>
      </c>
      <c r="K48" s="263">
        <v>1411.35</v>
      </c>
      <c r="L48" s="263">
        <v>1390</v>
      </c>
      <c r="M48" s="263">
        <v>4.0707000000000004</v>
      </c>
    </row>
    <row r="49" spans="1:13">
      <c r="A49" s="282">
        <v>40</v>
      </c>
      <c r="B49" s="263" t="s">
        <v>65</v>
      </c>
      <c r="C49" s="263">
        <v>752.6</v>
      </c>
      <c r="D49" s="265">
        <v>757.36666666666679</v>
      </c>
      <c r="E49" s="265">
        <v>745.53333333333353</v>
      </c>
      <c r="F49" s="265">
        <v>738.4666666666667</v>
      </c>
      <c r="G49" s="265">
        <v>726.63333333333344</v>
      </c>
      <c r="H49" s="265">
        <v>764.43333333333362</v>
      </c>
      <c r="I49" s="265">
        <v>776.26666666666688</v>
      </c>
      <c r="J49" s="265">
        <v>783.33333333333371</v>
      </c>
      <c r="K49" s="263">
        <v>769.2</v>
      </c>
      <c r="L49" s="263">
        <v>750.3</v>
      </c>
      <c r="M49" s="263">
        <v>6.8372900000000003</v>
      </c>
    </row>
    <row r="50" spans="1:13">
      <c r="A50" s="282">
        <v>41</v>
      </c>
      <c r="B50" s="263" t="s">
        <v>64</v>
      </c>
      <c r="C50" s="263">
        <v>129.9</v>
      </c>
      <c r="D50" s="265">
        <v>130.15</v>
      </c>
      <c r="E50" s="265">
        <v>128.75</v>
      </c>
      <c r="F50" s="265">
        <v>127.6</v>
      </c>
      <c r="G50" s="265">
        <v>126.19999999999999</v>
      </c>
      <c r="H50" s="265">
        <v>131.30000000000001</v>
      </c>
      <c r="I50" s="265">
        <v>132.70000000000005</v>
      </c>
      <c r="J50" s="265">
        <v>133.85000000000002</v>
      </c>
      <c r="K50" s="263">
        <v>131.55000000000001</v>
      </c>
      <c r="L50" s="263">
        <v>129</v>
      </c>
      <c r="M50" s="263">
        <v>51.970289999999999</v>
      </c>
    </row>
    <row r="51" spans="1:13">
      <c r="A51" s="282">
        <v>42</v>
      </c>
      <c r="B51" s="263" t="s">
        <v>66</v>
      </c>
      <c r="C51" s="263">
        <v>610.25</v>
      </c>
      <c r="D51" s="265">
        <v>615.38333333333333</v>
      </c>
      <c r="E51" s="265">
        <v>603.86666666666667</v>
      </c>
      <c r="F51" s="265">
        <v>597.48333333333335</v>
      </c>
      <c r="G51" s="265">
        <v>585.9666666666667</v>
      </c>
      <c r="H51" s="265">
        <v>621.76666666666665</v>
      </c>
      <c r="I51" s="265">
        <v>633.2833333333333</v>
      </c>
      <c r="J51" s="265">
        <v>639.66666666666663</v>
      </c>
      <c r="K51" s="263">
        <v>626.9</v>
      </c>
      <c r="L51" s="263">
        <v>609</v>
      </c>
      <c r="M51" s="263">
        <v>13.602679999999999</v>
      </c>
    </row>
    <row r="52" spans="1:13">
      <c r="A52" s="282">
        <v>43</v>
      </c>
      <c r="B52" s="263" t="s">
        <v>69</v>
      </c>
      <c r="C52" s="263">
        <v>51.5</v>
      </c>
      <c r="D52" s="265">
        <v>51.699999999999996</v>
      </c>
      <c r="E52" s="265">
        <v>50.899999999999991</v>
      </c>
      <c r="F52" s="265">
        <v>50.3</v>
      </c>
      <c r="G52" s="265">
        <v>49.499999999999993</v>
      </c>
      <c r="H52" s="265">
        <v>52.29999999999999</v>
      </c>
      <c r="I52" s="265">
        <v>53.099999999999987</v>
      </c>
      <c r="J52" s="265">
        <v>53.699999999999989</v>
      </c>
      <c r="K52" s="263">
        <v>52.5</v>
      </c>
      <c r="L52" s="263">
        <v>51.1</v>
      </c>
      <c r="M52" s="263">
        <v>419.28206</v>
      </c>
    </row>
    <row r="53" spans="1:13">
      <c r="A53" s="282">
        <v>44</v>
      </c>
      <c r="B53" s="263" t="s">
        <v>73</v>
      </c>
      <c r="C53" s="263">
        <v>425.6</v>
      </c>
      <c r="D53" s="265">
        <v>427.45</v>
      </c>
      <c r="E53" s="265">
        <v>422.65</v>
      </c>
      <c r="F53" s="265">
        <v>419.7</v>
      </c>
      <c r="G53" s="265">
        <v>414.9</v>
      </c>
      <c r="H53" s="265">
        <v>430.4</v>
      </c>
      <c r="I53" s="265">
        <v>435.20000000000005</v>
      </c>
      <c r="J53" s="265">
        <v>438.15</v>
      </c>
      <c r="K53" s="263">
        <v>432.25</v>
      </c>
      <c r="L53" s="263">
        <v>424.5</v>
      </c>
      <c r="M53" s="263">
        <v>40.895919999999997</v>
      </c>
    </row>
    <row r="54" spans="1:13">
      <c r="A54" s="282">
        <v>45</v>
      </c>
      <c r="B54" s="263" t="s">
        <v>68</v>
      </c>
      <c r="C54" s="263">
        <v>545.25</v>
      </c>
      <c r="D54" s="265">
        <v>543.83333333333337</v>
      </c>
      <c r="E54" s="265">
        <v>537.91666666666674</v>
      </c>
      <c r="F54" s="265">
        <v>530.58333333333337</v>
      </c>
      <c r="G54" s="265">
        <v>524.66666666666674</v>
      </c>
      <c r="H54" s="265">
        <v>551.16666666666674</v>
      </c>
      <c r="I54" s="265">
        <v>557.08333333333348</v>
      </c>
      <c r="J54" s="265">
        <v>564.41666666666674</v>
      </c>
      <c r="K54" s="263">
        <v>549.75</v>
      </c>
      <c r="L54" s="263">
        <v>536.5</v>
      </c>
      <c r="M54" s="263">
        <v>114.26998</v>
      </c>
    </row>
    <row r="55" spans="1:13">
      <c r="A55" s="282">
        <v>46</v>
      </c>
      <c r="B55" s="263" t="s">
        <v>70</v>
      </c>
      <c r="C55" s="263">
        <v>420.3</v>
      </c>
      <c r="D55" s="265">
        <v>418.9666666666667</v>
      </c>
      <c r="E55" s="265">
        <v>413.53333333333342</v>
      </c>
      <c r="F55" s="265">
        <v>406.76666666666671</v>
      </c>
      <c r="G55" s="265">
        <v>401.33333333333343</v>
      </c>
      <c r="H55" s="265">
        <v>425.73333333333341</v>
      </c>
      <c r="I55" s="265">
        <v>431.16666666666669</v>
      </c>
      <c r="J55" s="265">
        <v>437.93333333333339</v>
      </c>
      <c r="K55" s="263">
        <v>424.4</v>
      </c>
      <c r="L55" s="263">
        <v>412.2</v>
      </c>
      <c r="M55" s="263">
        <v>32.020099999999999</v>
      </c>
    </row>
    <row r="56" spans="1:13">
      <c r="A56" s="282">
        <v>47</v>
      </c>
      <c r="B56" s="263" t="s">
        <v>230</v>
      </c>
      <c r="C56" s="263">
        <v>1259.7</v>
      </c>
      <c r="D56" s="265">
        <v>1269.8999999999999</v>
      </c>
      <c r="E56" s="265">
        <v>1241.7999999999997</v>
      </c>
      <c r="F56" s="265">
        <v>1223.8999999999999</v>
      </c>
      <c r="G56" s="265">
        <v>1195.7999999999997</v>
      </c>
      <c r="H56" s="265">
        <v>1287.7999999999997</v>
      </c>
      <c r="I56" s="265">
        <v>1315.8999999999996</v>
      </c>
      <c r="J56" s="265">
        <v>1333.7999999999997</v>
      </c>
      <c r="K56" s="263">
        <v>1298</v>
      </c>
      <c r="L56" s="263">
        <v>1252</v>
      </c>
      <c r="M56" s="263">
        <v>1.8610800000000001</v>
      </c>
    </row>
    <row r="57" spans="1:13">
      <c r="A57" s="282">
        <v>48</v>
      </c>
      <c r="B57" s="263" t="s">
        <v>71</v>
      </c>
      <c r="C57" s="263">
        <v>14490.7</v>
      </c>
      <c r="D57" s="265">
        <v>14566.883333333331</v>
      </c>
      <c r="E57" s="265">
        <v>14313.866666666663</v>
      </c>
      <c r="F57" s="265">
        <v>14137.033333333331</v>
      </c>
      <c r="G57" s="265">
        <v>13884.016666666663</v>
      </c>
      <c r="H57" s="265">
        <v>14743.716666666664</v>
      </c>
      <c r="I57" s="265">
        <v>14996.733333333334</v>
      </c>
      <c r="J57" s="265">
        <v>15173.566666666664</v>
      </c>
      <c r="K57" s="263">
        <v>14819.9</v>
      </c>
      <c r="L57" s="263">
        <v>14390.05</v>
      </c>
      <c r="M57" s="263">
        <v>0.28021000000000001</v>
      </c>
    </row>
    <row r="58" spans="1:13">
      <c r="A58" s="282">
        <v>49</v>
      </c>
      <c r="B58" s="263" t="s">
        <v>74</v>
      </c>
      <c r="C58" s="263">
        <v>3797.7</v>
      </c>
      <c r="D58" s="265">
        <v>3810.4666666666667</v>
      </c>
      <c r="E58" s="265">
        <v>3777.2333333333336</v>
      </c>
      <c r="F58" s="265">
        <v>3756.7666666666669</v>
      </c>
      <c r="G58" s="265">
        <v>3723.5333333333338</v>
      </c>
      <c r="H58" s="265">
        <v>3830.9333333333334</v>
      </c>
      <c r="I58" s="265">
        <v>3864.1666666666661</v>
      </c>
      <c r="J58" s="265">
        <v>3884.6333333333332</v>
      </c>
      <c r="K58" s="263">
        <v>3843.7</v>
      </c>
      <c r="L58" s="263">
        <v>3790</v>
      </c>
      <c r="M58" s="263">
        <v>5.2693399999999997</v>
      </c>
    </row>
    <row r="59" spans="1:13">
      <c r="A59" s="282">
        <v>50</v>
      </c>
      <c r="B59" s="263" t="s">
        <v>80</v>
      </c>
      <c r="C59" s="263">
        <v>614.29999999999995</v>
      </c>
      <c r="D59" s="265">
        <v>618.38333333333333</v>
      </c>
      <c r="E59" s="265">
        <v>607.91666666666663</v>
      </c>
      <c r="F59" s="265">
        <v>601.5333333333333</v>
      </c>
      <c r="G59" s="265">
        <v>591.06666666666661</v>
      </c>
      <c r="H59" s="265">
        <v>624.76666666666665</v>
      </c>
      <c r="I59" s="265">
        <v>635.23333333333335</v>
      </c>
      <c r="J59" s="265">
        <v>641.61666666666667</v>
      </c>
      <c r="K59" s="263">
        <v>628.85</v>
      </c>
      <c r="L59" s="263">
        <v>612</v>
      </c>
      <c r="M59" s="263">
        <v>2.1532399999999998</v>
      </c>
    </row>
    <row r="60" spans="1:13">
      <c r="A60" s="282">
        <v>51</v>
      </c>
      <c r="B60" s="263" t="s">
        <v>75</v>
      </c>
      <c r="C60" s="263">
        <v>514.45000000000005</v>
      </c>
      <c r="D60" s="265">
        <v>501.33333333333331</v>
      </c>
      <c r="E60" s="265">
        <v>484.91666666666663</v>
      </c>
      <c r="F60" s="265">
        <v>455.38333333333333</v>
      </c>
      <c r="G60" s="265">
        <v>438.96666666666664</v>
      </c>
      <c r="H60" s="265">
        <v>530.86666666666656</v>
      </c>
      <c r="I60" s="265">
        <v>547.2833333333333</v>
      </c>
      <c r="J60" s="265">
        <v>576.81666666666661</v>
      </c>
      <c r="K60" s="263">
        <v>517.75</v>
      </c>
      <c r="L60" s="263">
        <v>471.8</v>
      </c>
      <c r="M60" s="263">
        <v>228.61929000000001</v>
      </c>
    </row>
    <row r="61" spans="1:13">
      <c r="A61" s="282">
        <v>52</v>
      </c>
      <c r="B61" s="263" t="s">
        <v>76</v>
      </c>
      <c r="C61" s="263">
        <v>148.75</v>
      </c>
      <c r="D61" s="265">
        <v>149.51666666666668</v>
      </c>
      <c r="E61" s="265">
        <v>145.23333333333335</v>
      </c>
      <c r="F61" s="265">
        <v>141.71666666666667</v>
      </c>
      <c r="G61" s="265">
        <v>137.43333333333334</v>
      </c>
      <c r="H61" s="265">
        <v>153.03333333333336</v>
      </c>
      <c r="I61" s="265">
        <v>157.31666666666672</v>
      </c>
      <c r="J61" s="265">
        <v>160.83333333333337</v>
      </c>
      <c r="K61" s="263">
        <v>153.80000000000001</v>
      </c>
      <c r="L61" s="263">
        <v>146</v>
      </c>
      <c r="M61" s="263">
        <v>249.84542999999999</v>
      </c>
    </row>
    <row r="62" spans="1:13">
      <c r="A62" s="282">
        <v>53</v>
      </c>
      <c r="B62" s="263" t="s">
        <v>77</v>
      </c>
      <c r="C62" s="263">
        <v>125</v>
      </c>
      <c r="D62" s="265">
        <v>124.96666666666665</v>
      </c>
      <c r="E62" s="265">
        <v>123.93333333333331</v>
      </c>
      <c r="F62" s="265">
        <v>122.86666666666666</v>
      </c>
      <c r="G62" s="265">
        <v>121.83333333333331</v>
      </c>
      <c r="H62" s="265">
        <v>126.0333333333333</v>
      </c>
      <c r="I62" s="265">
        <v>127.06666666666663</v>
      </c>
      <c r="J62" s="265">
        <v>128.1333333333333</v>
      </c>
      <c r="K62" s="263">
        <v>126</v>
      </c>
      <c r="L62" s="263">
        <v>123.9</v>
      </c>
      <c r="M62" s="263">
        <v>4.8692700000000002</v>
      </c>
    </row>
    <row r="63" spans="1:13">
      <c r="A63" s="282">
        <v>54</v>
      </c>
      <c r="B63" s="263" t="s">
        <v>81</v>
      </c>
      <c r="C63" s="263">
        <v>557.9</v>
      </c>
      <c r="D63" s="265">
        <v>560.23333333333335</v>
      </c>
      <c r="E63" s="265">
        <v>550.4666666666667</v>
      </c>
      <c r="F63" s="265">
        <v>543.0333333333333</v>
      </c>
      <c r="G63" s="265">
        <v>533.26666666666665</v>
      </c>
      <c r="H63" s="265">
        <v>567.66666666666674</v>
      </c>
      <c r="I63" s="265">
        <v>577.43333333333339</v>
      </c>
      <c r="J63" s="265">
        <v>584.86666666666679</v>
      </c>
      <c r="K63" s="263">
        <v>570</v>
      </c>
      <c r="L63" s="263">
        <v>552.79999999999995</v>
      </c>
      <c r="M63" s="263">
        <v>18.954190000000001</v>
      </c>
    </row>
    <row r="64" spans="1:13">
      <c r="A64" s="282">
        <v>55</v>
      </c>
      <c r="B64" s="263" t="s">
        <v>82</v>
      </c>
      <c r="C64" s="263">
        <v>883.05</v>
      </c>
      <c r="D64" s="265">
        <v>870.66666666666663</v>
      </c>
      <c r="E64" s="265">
        <v>849.0333333333333</v>
      </c>
      <c r="F64" s="265">
        <v>815.01666666666665</v>
      </c>
      <c r="G64" s="265">
        <v>793.38333333333333</v>
      </c>
      <c r="H64" s="265">
        <v>904.68333333333328</v>
      </c>
      <c r="I64" s="265">
        <v>926.31666666666672</v>
      </c>
      <c r="J64" s="265">
        <v>960.33333333333326</v>
      </c>
      <c r="K64" s="263">
        <v>892.3</v>
      </c>
      <c r="L64" s="263">
        <v>836.65</v>
      </c>
      <c r="M64" s="263">
        <v>111.89431999999999</v>
      </c>
    </row>
    <row r="65" spans="1:13">
      <c r="A65" s="282">
        <v>56</v>
      </c>
      <c r="B65" s="263" t="s">
        <v>231</v>
      </c>
      <c r="C65" s="263">
        <v>165.55</v>
      </c>
      <c r="D65" s="265">
        <v>165.68333333333337</v>
      </c>
      <c r="E65" s="265">
        <v>162.96666666666673</v>
      </c>
      <c r="F65" s="265">
        <v>160.38333333333335</v>
      </c>
      <c r="G65" s="265">
        <v>157.66666666666671</v>
      </c>
      <c r="H65" s="265">
        <v>168.26666666666674</v>
      </c>
      <c r="I65" s="265">
        <v>170.98333333333338</v>
      </c>
      <c r="J65" s="265">
        <v>173.56666666666675</v>
      </c>
      <c r="K65" s="263">
        <v>168.4</v>
      </c>
      <c r="L65" s="263">
        <v>163.1</v>
      </c>
      <c r="M65" s="263">
        <v>14.96054</v>
      </c>
    </row>
    <row r="66" spans="1:13">
      <c r="A66" s="282">
        <v>57</v>
      </c>
      <c r="B66" s="263" t="s">
        <v>83</v>
      </c>
      <c r="C66" s="263">
        <v>129.5</v>
      </c>
      <c r="D66" s="265">
        <v>130.13333333333333</v>
      </c>
      <c r="E66" s="265">
        <v>128.31666666666666</v>
      </c>
      <c r="F66" s="265">
        <v>127.13333333333333</v>
      </c>
      <c r="G66" s="265">
        <v>125.31666666666666</v>
      </c>
      <c r="H66" s="265">
        <v>131.31666666666666</v>
      </c>
      <c r="I66" s="265">
        <v>133.13333333333333</v>
      </c>
      <c r="J66" s="265">
        <v>134.31666666666666</v>
      </c>
      <c r="K66" s="263">
        <v>131.94999999999999</v>
      </c>
      <c r="L66" s="263">
        <v>128.94999999999999</v>
      </c>
      <c r="M66" s="263">
        <v>101.49401</v>
      </c>
    </row>
    <row r="67" spans="1:13">
      <c r="A67" s="282">
        <v>58</v>
      </c>
      <c r="B67" s="263" t="s">
        <v>822</v>
      </c>
      <c r="C67" s="263">
        <v>3167.85</v>
      </c>
      <c r="D67" s="265">
        <v>3146.6</v>
      </c>
      <c r="E67" s="265">
        <v>3111.2999999999997</v>
      </c>
      <c r="F67" s="265">
        <v>3054.75</v>
      </c>
      <c r="G67" s="265">
        <v>3019.45</v>
      </c>
      <c r="H67" s="265">
        <v>3203.1499999999996</v>
      </c>
      <c r="I67" s="265">
        <v>3238.45</v>
      </c>
      <c r="J67" s="265">
        <v>3294.9999999999995</v>
      </c>
      <c r="K67" s="263">
        <v>3181.9</v>
      </c>
      <c r="L67" s="263">
        <v>3090.05</v>
      </c>
      <c r="M67" s="263">
        <v>5.6771500000000001</v>
      </c>
    </row>
    <row r="68" spans="1:13">
      <c r="A68" s="282">
        <v>59</v>
      </c>
      <c r="B68" s="263" t="s">
        <v>84</v>
      </c>
      <c r="C68" s="263">
        <v>1601.15</v>
      </c>
      <c r="D68" s="265">
        <v>1602.8</v>
      </c>
      <c r="E68" s="265">
        <v>1588.4499999999998</v>
      </c>
      <c r="F68" s="265">
        <v>1575.7499999999998</v>
      </c>
      <c r="G68" s="265">
        <v>1561.3999999999996</v>
      </c>
      <c r="H68" s="265">
        <v>1615.5</v>
      </c>
      <c r="I68" s="265">
        <v>1629.85</v>
      </c>
      <c r="J68" s="265">
        <v>1642.5500000000002</v>
      </c>
      <c r="K68" s="263">
        <v>1617.15</v>
      </c>
      <c r="L68" s="263">
        <v>1590.1</v>
      </c>
      <c r="M68" s="263">
        <v>6.1014200000000001</v>
      </c>
    </row>
    <row r="69" spans="1:13">
      <c r="A69" s="282">
        <v>60</v>
      </c>
      <c r="B69" s="263" t="s">
        <v>85</v>
      </c>
      <c r="C69" s="263">
        <v>587.35</v>
      </c>
      <c r="D69" s="265">
        <v>588.13333333333333</v>
      </c>
      <c r="E69" s="265">
        <v>579.2166666666667</v>
      </c>
      <c r="F69" s="265">
        <v>571.08333333333337</v>
      </c>
      <c r="G69" s="265">
        <v>562.16666666666674</v>
      </c>
      <c r="H69" s="265">
        <v>596.26666666666665</v>
      </c>
      <c r="I69" s="265">
        <v>605.18333333333339</v>
      </c>
      <c r="J69" s="265">
        <v>613.31666666666661</v>
      </c>
      <c r="K69" s="263">
        <v>597.04999999999995</v>
      </c>
      <c r="L69" s="263">
        <v>580</v>
      </c>
      <c r="M69" s="263">
        <v>18.102129999999999</v>
      </c>
    </row>
    <row r="70" spans="1:13">
      <c r="A70" s="282">
        <v>61</v>
      </c>
      <c r="B70" s="263" t="s">
        <v>232</v>
      </c>
      <c r="C70" s="263">
        <v>770.05</v>
      </c>
      <c r="D70" s="265">
        <v>770.01666666666677</v>
      </c>
      <c r="E70" s="265">
        <v>762.58333333333348</v>
      </c>
      <c r="F70" s="265">
        <v>755.11666666666667</v>
      </c>
      <c r="G70" s="265">
        <v>747.68333333333339</v>
      </c>
      <c r="H70" s="265">
        <v>777.48333333333358</v>
      </c>
      <c r="I70" s="265">
        <v>784.91666666666674</v>
      </c>
      <c r="J70" s="265">
        <v>792.38333333333367</v>
      </c>
      <c r="K70" s="263">
        <v>777.45</v>
      </c>
      <c r="L70" s="263">
        <v>762.55</v>
      </c>
      <c r="M70" s="263">
        <v>3.2437100000000001</v>
      </c>
    </row>
    <row r="71" spans="1:13">
      <c r="A71" s="282">
        <v>62</v>
      </c>
      <c r="B71" s="263" t="s">
        <v>233</v>
      </c>
      <c r="C71" s="263">
        <v>392</v>
      </c>
      <c r="D71" s="265">
        <v>394.75</v>
      </c>
      <c r="E71" s="265">
        <v>384.5</v>
      </c>
      <c r="F71" s="265">
        <v>377</v>
      </c>
      <c r="G71" s="265">
        <v>366.75</v>
      </c>
      <c r="H71" s="265">
        <v>402.25</v>
      </c>
      <c r="I71" s="265">
        <v>412.5</v>
      </c>
      <c r="J71" s="265">
        <v>420</v>
      </c>
      <c r="K71" s="263">
        <v>405</v>
      </c>
      <c r="L71" s="263">
        <v>387.25</v>
      </c>
      <c r="M71" s="263">
        <v>13.280889999999999</v>
      </c>
    </row>
    <row r="72" spans="1:13">
      <c r="A72" s="282">
        <v>63</v>
      </c>
      <c r="B72" s="263" t="s">
        <v>86</v>
      </c>
      <c r="C72" s="263">
        <v>870.95</v>
      </c>
      <c r="D72" s="265">
        <v>875.83333333333337</v>
      </c>
      <c r="E72" s="265">
        <v>859.7166666666667</v>
      </c>
      <c r="F72" s="265">
        <v>848.48333333333335</v>
      </c>
      <c r="G72" s="265">
        <v>832.36666666666667</v>
      </c>
      <c r="H72" s="265">
        <v>887.06666666666672</v>
      </c>
      <c r="I72" s="265">
        <v>903.18333333333328</v>
      </c>
      <c r="J72" s="265">
        <v>914.41666666666674</v>
      </c>
      <c r="K72" s="263">
        <v>891.95</v>
      </c>
      <c r="L72" s="263">
        <v>864.6</v>
      </c>
      <c r="M72" s="263">
        <v>7.3958300000000001</v>
      </c>
    </row>
    <row r="73" spans="1:13">
      <c r="A73" s="282">
        <v>64</v>
      </c>
      <c r="B73" s="263" t="s">
        <v>92</v>
      </c>
      <c r="C73" s="263">
        <v>279.55</v>
      </c>
      <c r="D73" s="265">
        <v>280.88333333333333</v>
      </c>
      <c r="E73" s="265">
        <v>276.76666666666665</v>
      </c>
      <c r="F73" s="265">
        <v>273.98333333333335</v>
      </c>
      <c r="G73" s="265">
        <v>269.86666666666667</v>
      </c>
      <c r="H73" s="265">
        <v>283.66666666666663</v>
      </c>
      <c r="I73" s="265">
        <v>287.7833333333333</v>
      </c>
      <c r="J73" s="265">
        <v>290.56666666666661</v>
      </c>
      <c r="K73" s="263">
        <v>285</v>
      </c>
      <c r="L73" s="263">
        <v>278.10000000000002</v>
      </c>
      <c r="M73" s="263">
        <v>72.116150000000005</v>
      </c>
    </row>
    <row r="74" spans="1:13">
      <c r="A74" s="282">
        <v>65</v>
      </c>
      <c r="B74" s="263" t="s">
        <v>87</v>
      </c>
      <c r="C74" s="263">
        <v>560.5</v>
      </c>
      <c r="D74" s="265">
        <v>561.35</v>
      </c>
      <c r="E74" s="265">
        <v>556.35</v>
      </c>
      <c r="F74" s="265">
        <v>552.20000000000005</v>
      </c>
      <c r="G74" s="265">
        <v>547.20000000000005</v>
      </c>
      <c r="H74" s="265">
        <v>565.5</v>
      </c>
      <c r="I74" s="265">
        <v>570.5</v>
      </c>
      <c r="J74" s="265">
        <v>574.65</v>
      </c>
      <c r="K74" s="263">
        <v>566.35</v>
      </c>
      <c r="L74" s="263">
        <v>557.20000000000005</v>
      </c>
      <c r="M74" s="263">
        <v>22.037109999999998</v>
      </c>
    </row>
    <row r="75" spans="1:13">
      <c r="A75" s="282">
        <v>66</v>
      </c>
      <c r="B75" s="263" t="s">
        <v>234</v>
      </c>
      <c r="C75" s="263">
        <v>1556</v>
      </c>
      <c r="D75" s="265">
        <v>1559.3166666666666</v>
      </c>
      <c r="E75" s="265">
        <v>1523.6833333333332</v>
      </c>
      <c r="F75" s="265">
        <v>1491.3666666666666</v>
      </c>
      <c r="G75" s="265">
        <v>1455.7333333333331</v>
      </c>
      <c r="H75" s="265">
        <v>1591.6333333333332</v>
      </c>
      <c r="I75" s="265">
        <v>1627.2666666666664</v>
      </c>
      <c r="J75" s="265">
        <v>1659.5833333333333</v>
      </c>
      <c r="K75" s="263">
        <v>1594.95</v>
      </c>
      <c r="L75" s="263">
        <v>1527</v>
      </c>
      <c r="M75" s="263">
        <v>1.1254999999999999</v>
      </c>
    </row>
    <row r="76" spans="1:13">
      <c r="A76" s="282">
        <v>67</v>
      </c>
      <c r="B76" s="263" t="s">
        <v>833</v>
      </c>
      <c r="C76" s="263">
        <v>222.45</v>
      </c>
      <c r="D76" s="265">
        <v>220.15</v>
      </c>
      <c r="E76" s="265">
        <v>212.3</v>
      </c>
      <c r="F76" s="265">
        <v>202.15</v>
      </c>
      <c r="G76" s="265">
        <v>194.3</v>
      </c>
      <c r="H76" s="265">
        <v>230.3</v>
      </c>
      <c r="I76" s="265">
        <v>238.14999999999998</v>
      </c>
      <c r="J76" s="265">
        <v>248.3</v>
      </c>
      <c r="K76" s="263">
        <v>228</v>
      </c>
      <c r="L76" s="263">
        <v>210</v>
      </c>
      <c r="M76" s="263">
        <v>42.441510000000001</v>
      </c>
    </row>
    <row r="77" spans="1:13">
      <c r="A77" s="282">
        <v>68</v>
      </c>
      <c r="B77" s="263" t="s">
        <v>90</v>
      </c>
      <c r="C77" s="263">
        <v>3752.35</v>
      </c>
      <c r="D77" s="265">
        <v>3738.2999999999997</v>
      </c>
      <c r="E77" s="265">
        <v>3694.0499999999993</v>
      </c>
      <c r="F77" s="265">
        <v>3635.7499999999995</v>
      </c>
      <c r="G77" s="265">
        <v>3591.4999999999991</v>
      </c>
      <c r="H77" s="265">
        <v>3796.5999999999995</v>
      </c>
      <c r="I77" s="265">
        <v>3840.8500000000004</v>
      </c>
      <c r="J77" s="265">
        <v>3899.1499999999996</v>
      </c>
      <c r="K77" s="263">
        <v>3782.55</v>
      </c>
      <c r="L77" s="263">
        <v>3680</v>
      </c>
      <c r="M77" s="263">
        <v>12.47594</v>
      </c>
    </row>
    <row r="78" spans="1:13">
      <c r="A78" s="282">
        <v>69</v>
      </c>
      <c r="B78" s="263" t="s">
        <v>348</v>
      </c>
      <c r="C78" s="263">
        <v>3137</v>
      </c>
      <c r="D78" s="265">
        <v>3163.6666666666665</v>
      </c>
      <c r="E78" s="265">
        <v>3093.333333333333</v>
      </c>
      <c r="F78" s="265">
        <v>3049.6666666666665</v>
      </c>
      <c r="G78" s="265">
        <v>2979.333333333333</v>
      </c>
      <c r="H78" s="265">
        <v>3207.333333333333</v>
      </c>
      <c r="I78" s="265">
        <v>3277.6666666666661</v>
      </c>
      <c r="J78" s="265">
        <v>3321.333333333333</v>
      </c>
      <c r="K78" s="263">
        <v>3234</v>
      </c>
      <c r="L78" s="263">
        <v>3120</v>
      </c>
      <c r="M78" s="263">
        <v>7.82599</v>
      </c>
    </row>
    <row r="79" spans="1:13">
      <c r="A79" s="282">
        <v>70</v>
      </c>
      <c r="B79" s="263" t="s">
        <v>93</v>
      </c>
      <c r="C79" s="263">
        <v>4760.3</v>
      </c>
      <c r="D79" s="265">
        <v>4748.5166666666664</v>
      </c>
      <c r="E79" s="265">
        <v>4703.0333333333328</v>
      </c>
      <c r="F79" s="265">
        <v>4645.7666666666664</v>
      </c>
      <c r="G79" s="265">
        <v>4600.2833333333328</v>
      </c>
      <c r="H79" s="265">
        <v>4805.7833333333328</v>
      </c>
      <c r="I79" s="265">
        <v>4851.2666666666664</v>
      </c>
      <c r="J79" s="265">
        <v>4908.5333333333328</v>
      </c>
      <c r="K79" s="263">
        <v>4794</v>
      </c>
      <c r="L79" s="263">
        <v>4691.25</v>
      </c>
      <c r="M79" s="263">
        <v>13.62147</v>
      </c>
    </row>
    <row r="80" spans="1:13">
      <c r="A80" s="282">
        <v>71</v>
      </c>
      <c r="B80" s="263" t="s">
        <v>235</v>
      </c>
      <c r="C80" s="263">
        <v>68</v>
      </c>
      <c r="D80" s="265">
        <v>68.766666666666666</v>
      </c>
      <c r="E80" s="265">
        <v>66.983333333333334</v>
      </c>
      <c r="F80" s="265">
        <v>65.966666666666669</v>
      </c>
      <c r="G80" s="265">
        <v>64.183333333333337</v>
      </c>
      <c r="H80" s="265">
        <v>69.783333333333331</v>
      </c>
      <c r="I80" s="265">
        <v>71.566666666666663</v>
      </c>
      <c r="J80" s="265">
        <v>72.583333333333329</v>
      </c>
      <c r="K80" s="263">
        <v>70.55</v>
      </c>
      <c r="L80" s="263">
        <v>67.75</v>
      </c>
      <c r="M80" s="263">
        <v>12.269080000000001</v>
      </c>
    </row>
    <row r="81" spans="1:13">
      <c r="A81" s="282">
        <v>72</v>
      </c>
      <c r="B81" s="263" t="s">
        <v>94</v>
      </c>
      <c r="C81" s="263">
        <v>2521.6</v>
      </c>
      <c r="D81" s="265">
        <v>2537.2000000000003</v>
      </c>
      <c r="E81" s="265">
        <v>2499.4000000000005</v>
      </c>
      <c r="F81" s="265">
        <v>2477.2000000000003</v>
      </c>
      <c r="G81" s="265">
        <v>2439.4000000000005</v>
      </c>
      <c r="H81" s="265">
        <v>2559.4000000000005</v>
      </c>
      <c r="I81" s="265">
        <v>2597.2000000000007</v>
      </c>
      <c r="J81" s="265">
        <v>2619.4000000000005</v>
      </c>
      <c r="K81" s="263">
        <v>2575</v>
      </c>
      <c r="L81" s="263">
        <v>2515</v>
      </c>
      <c r="M81" s="263">
        <v>7.1903600000000001</v>
      </c>
    </row>
    <row r="82" spans="1:13">
      <c r="A82" s="282">
        <v>73</v>
      </c>
      <c r="B82" s="263" t="s">
        <v>236</v>
      </c>
      <c r="C82" s="263">
        <v>516.79999999999995</v>
      </c>
      <c r="D82" s="265">
        <v>516.83333333333337</v>
      </c>
      <c r="E82" s="265">
        <v>507.66666666666674</v>
      </c>
      <c r="F82" s="265">
        <v>498.53333333333336</v>
      </c>
      <c r="G82" s="265">
        <v>489.36666666666673</v>
      </c>
      <c r="H82" s="265">
        <v>525.9666666666667</v>
      </c>
      <c r="I82" s="265">
        <v>535.13333333333344</v>
      </c>
      <c r="J82" s="265">
        <v>544.26666666666677</v>
      </c>
      <c r="K82" s="263">
        <v>526</v>
      </c>
      <c r="L82" s="263">
        <v>507.7</v>
      </c>
      <c r="M82" s="263">
        <v>8.27468</v>
      </c>
    </row>
    <row r="83" spans="1:13">
      <c r="A83" s="282">
        <v>74</v>
      </c>
      <c r="B83" s="263" t="s">
        <v>237</v>
      </c>
      <c r="C83" s="263">
        <v>1373.5</v>
      </c>
      <c r="D83" s="265">
        <v>1380.8</v>
      </c>
      <c r="E83" s="265">
        <v>1357.6999999999998</v>
      </c>
      <c r="F83" s="265">
        <v>1341.8999999999999</v>
      </c>
      <c r="G83" s="265">
        <v>1318.7999999999997</v>
      </c>
      <c r="H83" s="265">
        <v>1396.6</v>
      </c>
      <c r="I83" s="265">
        <v>1419.6999999999998</v>
      </c>
      <c r="J83" s="265">
        <v>1435.5</v>
      </c>
      <c r="K83" s="263">
        <v>1403.9</v>
      </c>
      <c r="L83" s="263">
        <v>1365</v>
      </c>
      <c r="M83" s="263">
        <v>2.2836400000000001</v>
      </c>
    </row>
    <row r="84" spans="1:13">
      <c r="A84" s="282">
        <v>75</v>
      </c>
      <c r="B84" s="263" t="s">
        <v>96</v>
      </c>
      <c r="C84" s="263">
        <v>1267.8</v>
      </c>
      <c r="D84" s="265">
        <v>1273.5833333333333</v>
      </c>
      <c r="E84" s="265">
        <v>1258.1666666666665</v>
      </c>
      <c r="F84" s="265">
        <v>1248.5333333333333</v>
      </c>
      <c r="G84" s="265">
        <v>1233.1166666666666</v>
      </c>
      <c r="H84" s="265">
        <v>1283.2166666666665</v>
      </c>
      <c r="I84" s="265">
        <v>1298.633333333333</v>
      </c>
      <c r="J84" s="265">
        <v>1308.2666666666664</v>
      </c>
      <c r="K84" s="263">
        <v>1289</v>
      </c>
      <c r="L84" s="263">
        <v>1263.95</v>
      </c>
      <c r="M84" s="263">
        <v>8.6620699999999999</v>
      </c>
    </row>
    <row r="85" spans="1:13">
      <c r="A85" s="282">
        <v>76</v>
      </c>
      <c r="B85" s="263" t="s">
        <v>97</v>
      </c>
      <c r="C85" s="263">
        <v>186.25</v>
      </c>
      <c r="D85" s="265">
        <v>186.5</v>
      </c>
      <c r="E85" s="265">
        <v>184.2</v>
      </c>
      <c r="F85" s="265">
        <v>182.14999999999998</v>
      </c>
      <c r="G85" s="265">
        <v>179.84999999999997</v>
      </c>
      <c r="H85" s="265">
        <v>188.55</v>
      </c>
      <c r="I85" s="265">
        <v>190.85000000000002</v>
      </c>
      <c r="J85" s="265">
        <v>192.90000000000003</v>
      </c>
      <c r="K85" s="263">
        <v>188.8</v>
      </c>
      <c r="L85" s="263">
        <v>184.45</v>
      </c>
      <c r="M85" s="263">
        <v>23.71874</v>
      </c>
    </row>
    <row r="86" spans="1:13">
      <c r="A86" s="282">
        <v>77</v>
      </c>
      <c r="B86" s="263" t="s">
        <v>98</v>
      </c>
      <c r="C86" s="263">
        <v>77.7</v>
      </c>
      <c r="D86" s="265">
        <v>78.083333333333329</v>
      </c>
      <c r="E86" s="265">
        <v>76.816666666666663</v>
      </c>
      <c r="F86" s="265">
        <v>75.933333333333337</v>
      </c>
      <c r="G86" s="265">
        <v>74.666666666666671</v>
      </c>
      <c r="H86" s="265">
        <v>78.966666666666654</v>
      </c>
      <c r="I86" s="265">
        <v>80.233333333333334</v>
      </c>
      <c r="J86" s="265">
        <v>81.116666666666646</v>
      </c>
      <c r="K86" s="263">
        <v>79.349999999999994</v>
      </c>
      <c r="L86" s="263">
        <v>77.2</v>
      </c>
      <c r="M86" s="263">
        <v>133.19626</v>
      </c>
    </row>
    <row r="87" spans="1:13">
      <c r="A87" s="282">
        <v>78</v>
      </c>
      <c r="B87" s="263" t="s">
        <v>359</v>
      </c>
      <c r="C87" s="263">
        <v>207.95</v>
      </c>
      <c r="D87" s="265">
        <v>210.21666666666667</v>
      </c>
      <c r="E87" s="265">
        <v>204.88333333333333</v>
      </c>
      <c r="F87" s="265">
        <v>201.81666666666666</v>
      </c>
      <c r="G87" s="265">
        <v>196.48333333333332</v>
      </c>
      <c r="H87" s="265">
        <v>213.28333333333333</v>
      </c>
      <c r="I87" s="265">
        <v>218.61666666666665</v>
      </c>
      <c r="J87" s="265">
        <v>221.68333333333334</v>
      </c>
      <c r="K87" s="263">
        <v>215.55</v>
      </c>
      <c r="L87" s="263">
        <v>207.15</v>
      </c>
      <c r="M87" s="263">
        <v>31.398240000000001</v>
      </c>
    </row>
    <row r="88" spans="1:13">
      <c r="A88" s="282">
        <v>79</v>
      </c>
      <c r="B88" s="263" t="s">
        <v>240</v>
      </c>
      <c r="C88" s="263">
        <v>49.6</v>
      </c>
      <c r="D88" s="265">
        <v>49.683333333333337</v>
      </c>
      <c r="E88" s="265">
        <v>47.716666666666676</v>
      </c>
      <c r="F88" s="265">
        <v>45.833333333333336</v>
      </c>
      <c r="G88" s="265">
        <v>43.866666666666674</v>
      </c>
      <c r="H88" s="265">
        <v>51.566666666666677</v>
      </c>
      <c r="I88" s="265">
        <v>53.533333333333346</v>
      </c>
      <c r="J88" s="265">
        <v>55.416666666666679</v>
      </c>
      <c r="K88" s="263">
        <v>51.65</v>
      </c>
      <c r="L88" s="263">
        <v>47.8</v>
      </c>
      <c r="M88" s="263">
        <v>55.740949999999998</v>
      </c>
    </row>
    <row r="89" spans="1:13">
      <c r="A89" s="282">
        <v>80</v>
      </c>
      <c r="B89" s="263" t="s">
        <v>99</v>
      </c>
      <c r="C89" s="263">
        <v>138.80000000000001</v>
      </c>
      <c r="D89" s="265">
        <v>139.18333333333334</v>
      </c>
      <c r="E89" s="265">
        <v>137.86666666666667</v>
      </c>
      <c r="F89" s="265">
        <v>136.93333333333334</v>
      </c>
      <c r="G89" s="265">
        <v>135.61666666666667</v>
      </c>
      <c r="H89" s="265">
        <v>140.11666666666667</v>
      </c>
      <c r="I89" s="265">
        <v>141.43333333333334</v>
      </c>
      <c r="J89" s="265">
        <v>142.36666666666667</v>
      </c>
      <c r="K89" s="263">
        <v>140.5</v>
      </c>
      <c r="L89" s="263">
        <v>138.25</v>
      </c>
      <c r="M89" s="263">
        <v>83.471689999999995</v>
      </c>
    </row>
    <row r="90" spans="1:13">
      <c r="A90" s="282">
        <v>81</v>
      </c>
      <c r="B90" s="263" t="s">
        <v>102</v>
      </c>
      <c r="C90" s="263">
        <v>24.85</v>
      </c>
      <c r="D90" s="265">
        <v>24.683333333333334</v>
      </c>
      <c r="E90" s="265">
        <v>24.366666666666667</v>
      </c>
      <c r="F90" s="265">
        <v>23.883333333333333</v>
      </c>
      <c r="G90" s="265">
        <v>23.566666666666666</v>
      </c>
      <c r="H90" s="265">
        <v>25.166666666666668</v>
      </c>
      <c r="I90" s="265">
        <v>25.483333333333338</v>
      </c>
      <c r="J90" s="265">
        <v>25.966666666666669</v>
      </c>
      <c r="K90" s="263">
        <v>25</v>
      </c>
      <c r="L90" s="263">
        <v>24.2</v>
      </c>
      <c r="M90" s="263">
        <v>137.30672999999999</v>
      </c>
    </row>
    <row r="91" spans="1:13">
      <c r="A91" s="282">
        <v>82</v>
      </c>
      <c r="B91" s="263" t="s">
        <v>241</v>
      </c>
      <c r="C91" s="263">
        <v>211.7</v>
      </c>
      <c r="D91" s="265">
        <v>211.86666666666665</v>
      </c>
      <c r="E91" s="265">
        <v>207.0333333333333</v>
      </c>
      <c r="F91" s="265">
        <v>202.36666666666665</v>
      </c>
      <c r="G91" s="265">
        <v>197.5333333333333</v>
      </c>
      <c r="H91" s="265">
        <v>216.5333333333333</v>
      </c>
      <c r="I91" s="265">
        <v>221.36666666666662</v>
      </c>
      <c r="J91" s="265">
        <v>226.0333333333333</v>
      </c>
      <c r="K91" s="263">
        <v>216.7</v>
      </c>
      <c r="L91" s="263">
        <v>207.2</v>
      </c>
      <c r="M91" s="263">
        <v>4.5280800000000001</v>
      </c>
    </row>
    <row r="92" spans="1:13">
      <c r="A92" s="282">
        <v>83</v>
      </c>
      <c r="B92" s="263" t="s">
        <v>100</v>
      </c>
      <c r="C92" s="263">
        <v>529.65</v>
      </c>
      <c r="D92" s="265">
        <v>522.98333333333323</v>
      </c>
      <c r="E92" s="265">
        <v>511.66666666666652</v>
      </c>
      <c r="F92" s="265">
        <v>493.68333333333328</v>
      </c>
      <c r="G92" s="265">
        <v>482.36666666666656</v>
      </c>
      <c r="H92" s="265">
        <v>540.96666666666647</v>
      </c>
      <c r="I92" s="265">
        <v>552.2833333333333</v>
      </c>
      <c r="J92" s="265">
        <v>570.26666666666642</v>
      </c>
      <c r="K92" s="263">
        <v>534.29999999999995</v>
      </c>
      <c r="L92" s="263">
        <v>505</v>
      </c>
      <c r="M92" s="263">
        <v>65.894909999999996</v>
      </c>
    </row>
    <row r="93" spans="1:13">
      <c r="A93" s="282">
        <v>84</v>
      </c>
      <c r="B93" s="263" t="s">
        <v>242</v>
      </c>
      <c r="C93" s="263">
        <v>515.29999999999995</v>
      </c>
      <c r="D93" s="265">
        <v>514.70000000000005</v>
      </c>
      <c r="E93" s="265">
        <v>506.55000000000007</v>
      </c>
      <c r="F93" s="265">
        <v>497.8</v>
      </c>
      <c r="G93" s="265">
        <v>489.65000000000003</v>
      </c>
      <c r="H93" s="265">
        <v>523.45000000000005</v>
      </c>
      <c r="I93" s="265">
        <v>531.60000000000014</v>
      </c>
      <c r="J93" s="265">
        <v>540.35000000000014</v>
      </c>
      <c r="K93" s="263">
        <v>522.85</v>
      </c>
      <c r="L93" s="263">
        <v>505.95</v>
      </c>
      <c r="M93" s="263">
        <v>2.3494299999999999</v>
      </c>
    </row>
    <row r="94" spans="1:13">
      <c r="A94" s="282">
        <v>85</v>
      </c>
      <c r="B94" s="263" t="s">
        <v>103</v>
      </c>
      <c r="C94" s="263">
        <v>739.1</v>
      </c>
      <c r="D94" s="265">
        <v>740.30000000000007</v>
      </c>
      <c r="E94" s="265">
        <v>734.90000000000009</v>
      </c>
      <c r="F94" s="265">
        <v>730.7</v>
      </c>
      <c r="G94" s="265">
        <v>725.30000000000007</v>
      </c>
      <c r="H94" s="265">
        <v>744.50000000000011</v>
      </c>
      <c r="I94" s="265">
        <v>749.9</v>
      </c>
      <c r="J94" s="265">
        <v>754.10000000000014</v>
      </c>
      <c r="K94" s="263">
        <v>745.7</v>
      </c>
      <c r="L94" s="263">
        <v>736.1</v>
      </c>
      <c r="M94" s="263">
        <v>6.5594700000000001</v>
      </c>
    </row>
    <row r="95" spans="1:13">
      <c r="A95" s="282">
        <v>86</v>
      </c>
      <c r="B95" s="263" t="s">
        <v>243</v>
      </c>
      <c r="C95" s="263">
        <v>540.4</v>
      </c>
      <c r="D95" s="265">
        <v>539.1</v>
      </c>
      <c r="E95" s="265">
        <v>534.30000000000007</v>
      </c>
      <c r="F95" s="265">
        <v>528.20000000000005</v>
      </c>
      <c r="G95" s="265">
        <v>523.40000000000009</v>
      </c>
      <c r="H95" s="265">
        <v>545.20000000000005</v>
      </c>
      <c r="I95" s="265">
        <v>550</v>
      </c>
      <c r="J95" s="265">
        <v>556.1</v>
      </c>
      <c r="K95" s="263">
        <v>543.9</v>
      </c>
      <c r="L95" s="263">
        <v>533</v>
      </c>
      <c r="M95" s="263">
        <v>1.53487</v>
      </c>
    </row>
    <row r="96" spans="1:13">
      <c r="A96" s="282">
        <v>87</v>
      </c>
      <c r="B96" s="263" t="s">
        <v>244</v>
      </c>
      <c r="C96" s="263">
        <v>1362.1</v>
      </c>
      <c r="D96" s="265">
        <v>1371.3</v>
      </c>
      <c r="E96" s="265">
        <v>1345.8</v>
      </c>
      <c r="F96" s="265">
        <v>1329.5</v>
      </c>
      <c r="G96" s="265">
        <v>1304</v>
      </c>
      <c r="H96" s="265">
        <v>1387.6</v>
      </c>
      <c r="I96" s="265">
        <v>1413.1</v>
      </c>
      <c r="J96" s="265">
        <v>1429.3999999999999</v>
      </c>
      <c r="K96" s="263">
        <v>1396.8</v>
      </c>
      <c r="L96" s="263">
        <v>1355</v>
      </c>
      <c r="M96" s="263">
        <v>4.4029299999999996</v>
      </c>
    </row>
    <row r="97" spans="1:13">
      <c r="A97" s="282">
        <v>88</v>
      </c>
      <c r="B97" s="263" t="s">
        <v>104</v>
      </c>
      <c r="C97" s="263">
        <v>1440</v>
      </c>
      <c r="D97" s="265">
        <v>1447.3999999999999</v>
      </c>
      <c r="E97" s="265">
        <v>1425.4499999999998</v>
      </c>
      <c r="F97" s="265">
        <v>1410.8999999999999</v>
      </c>
      <c r="G97" s="265">
        <v>1388.9499999999998</v>
      </c>
      <c r="H97" s="265">
        <v>1461.9499999999998</v>
      </c>
      <c r="I97" s="265">
        <v>1483.9</v>
      </c>
      <c r="J97" s="265">
        <v>1498.4499999999998</v>
      </c>
      <c r="K97" s="263">
        <v>1469.35</v>
      </c>
      <c r="L97" s="263">
        <v>1432.85</v>
      </c>
      <c r="M97" s="263">
        <v>11.25347</v>
      </c>
    </row>
    <row r="98" spans="1:13">
      <c r="A98" s="282">
        <v>89</v>
      </c>
      <c r="B98" s="263" t="s">
        <v>372</v>
      </c>
      <c r="C98" s="263">
        <v>568.4</v>
      </c>
      <c r="D98" s="265">
        <v>564.88333333333333</v>
      </c>
      <c r="E98" s="265">
        <v>549.26666666666665</v>
      </c>
      <c r="F98" s="265">
        <v>530.13333333333333</v>
      </c>
      <c r="G98" s="265">
        <v>514.51666666666665</v>
      </c>
      <c r="H98" s="265">
        <v>584.01666666666665</v>
      </c>
      <c r="I98" s="265">
        <v>599.63333333333321</v>
      </c>
      <c r="J98" s="265">
        <v>618.76666666666665</v>
      </c>
      <c r="K98" s="263">
        <v>580.5</v>
      </c>
      <c r="L98" s="263">
        <v>545.75</v>
      </c>
      <c r="M98" s="263">
        <v>27.419550000000001</v>
      </c>
    </row>
    <row r="99" spans="1:13">
      <c r="A99" s="282">
        <v>90</v>
      </c>
      <c r="B99" s="263" t="s">
        <v>246</v>
      </c>
      <c r="C99" s="263">
        <v>272.55</v>
      </c>
      <c r="D99" s="265">
        <v>271.84999999999997</v>
      </c>
      <c r="E99" s="265">
        <v>267.99999999999994</v>
      </c>
      <c r="F99" s="265">
        <v>263.45</v>
      </c>
      <c r="G99" s="265">
        <v>259.59999999999997</v>
      </c>
      <c r="H99" s="265">
        <v>276.39999999999992</v>
      </c>
      <c r="I99" s="265">
        <v>280.24999999999994</v>
      </c>
      <c r="J99" s="265">
        <v>284.7999999999999</v>
      </c>
      <c r="K99" s="263">
        <v>275.7</v>
      </c>
      <c r="L99" s="263">
        <v>267.3</v>
      </c>
      <c r="M99" s="263">
        <v>11.642200000000001</v>
      </c>
    </row>
    <row r="100" spans="1:13">
      <c r="A100" s="282">
        <v>91</v>
      </c>
      <c r="B100" s="263" t="s">
        <v>107</v>
      </c>
      <c r="C100" s="263">
        <v>1045.4000000000001</v>
      </c>
      <c r="D100" s="265">
        <v>1044.7833333333333</v>
      </c>
      <c r="E100" s="265">
        <v>1034.7666666666667</v>
      </c>
      <c r="F100" s="265">
        <v>1024.1333333333334</v>
      </c>
      <c r="G100" s="265">
        <v>1014.1166666666668</v>
      </c>
      <c r="H100" s="265">
        <v>1055.4166666666665</v>
      </c>
      <c r="I100" s="265">
        <v>1065.4333333333329</v>
      </c>
      <c r="J100" s="265">
        <v>1076.0666666666664</v>
      </c>
      <c r="K100" s="263">
        <v>1054.8</v>
      </c>
      <c r="L100" s="263">
        <v>1034.1500000000001</v>
      </c>
      <c r="M100" s="263">
        <v>37.080820000000003</v>
      </c>
    </row>
    <row r="101" spans="1:13">
      <c r="A101" s="282">
        <v>92</v>
      </c>
      <c r="B101" s="263" t="s">
        <v>248</v>
      </c>
      <c r="C101" s="263">
        <v>2951.95</v>
      </c>
      <c r="D101" s="265">
        <v>2981.2166666666667</v>
      </c>
      <c r="E101" s="265">
        <v>2912.3333333333335</v>
      </c>
      <c r="F101" s="265">
        <v>2872.7166666666667</v>
      </c>
      <c r="G101" s="265">
        <v>2803.8333333333335</v>
      </c>
      <c r="H101" s="265">
        <v>3020.8333333333335</v>
      </c>
      <c r="I101" s="265">
        <v>3089.7166666666667</v>
      </c>
      <c r="J101" s="265">
        <v>3129.3333333333335</v>
      </c>
      <c r="K101" s="263">
        <v>3050.1</v>
      </c>
      <c r="L101" s="263">
        <v>2941.6</v>
      </c>
      <c r="M101" s="263">
        <v>3.5998399999999999</v>
      </c>
    </row>
    <row r="102" spans="1:13">
      <c r="A102" s="282">
        <v>93</v>
      </c>
      <c r="B102" s="263" t="s">
        <v>109</v>
      </c>
      <c r="C102" s="263">
        <v>1421.75</v>
      </c>
      <c r="D102" s="265">
        <v>1423.2166666666665</v>
      </c>
      <c r="E102" s="265">
        <v>1413.633333333333</v>
      </c>
      <c r="F102" s="265">
        <v>1405.5166666666664</v>
      </c>
      <c r="G102" s="265">
        <v>1395.9333333333329</v>
      </c>
      <c r="H102" s="265">
        <v>1431.333333333333</v>
      </c>
      <c r="I102" s="265">
        <v>1440.9166666666665</v>
      </c>
      <c r="J102" s="265">
        <v>1449.0333333333331</v>
      </c>
      <c r="K102" s="263">
        <v>1432.8</v>
      </c>
      <c r="L102" s="263">
        <v>1415.1</v>
      </c>
      <c r="M102" s="263">
        <v>140.78908000000001</v>
      </c>
    </row>
    <row r="103" spans="1:13">
      <c r="A103" s="282">
        <v>94</v>
      </c>
      <c r="B103" s="263" t="s">
        <v>249</v>
      </c>
      <c r="C103" s="263">
        <v>694.85</v>
      </c>
      <c r="D103" s="265">
        <v>696.18333333333339</v>
      </c>
      <c r="E103" s="265">
        <v>689.16666666666674</v>
      </c>
      <c r="F103" s="265">
        <v>683.48333333333335</v>
      </c>
      <c r="G103" s="265">
        <v>676.4666666666667</v>
      </c>
      <c r="H103" s="265">
        <v>701.86666666666679</v>
      </c>
      <c r="I103" s="265">
        <v>708.88333333333344</v>
      </c>
      <c r="J103" s="265">
        <v>714.56666666666683</v>
      </c>
      <c r="K103" s="263">
        <v>703.2</v>
      </c>
      <c r="L103" s="263">
        <v>690.5</v>
      </c>
      <c r="M103" s="263">
        <v>15.86783</v>
      </c>
    </row>
    <row r="104" spans="1:13">
      <c r="A104" s="282">
        <v>95</v>
      </c>
      <c r="B104" s="263" t="s">
        <v>105</v>
      </c>
      <c r="C104" s="263">
        <v>1062.25</v>
      </c>
      <c r="D104" s="265">
        <v>1071.4166666666667</v>
      </c>
      <c r="E104" s="265">
        <v>1042.8833333333334</v>
      </c>
      <c r="F104" s="265">
        <v>1023.5166666666667</v>
      </c>
      <c r="G104" s="265">
        <v>994.98333333333335</v>
      </c>
      <c r="H104" s="265">
        <v>1090.7833333333335</v>
      </c>
      <c r="I104" s="265">
        <v>1119.3166666666668</v>
      </c>
      <c r="J104" s="265">
        <v>1138.6833333333336</v>
      </c>
      <c r="K104" s="263">
        <v>1099.95</v>
      </c>
      <c r="L104" s="263">
        <v>1052.05</v>
      </c>
      <c r="M104" s="263">
        <v>26.717649999999999</v>
      </c>
    </row>
    <row r="105" spans="1:13">
      <c r="A105" s="282">
        <v>96</v>
      </c>
      <c r="B105" s="263" t="s">
        <v>110</v>
      </c>
      <c r="C105" s="263">
        <v>2912.9</v>
      </c>
      <c r="D105" s="265">
        <v>2920.6833333333329</v>
      </c>
      <c r="E105" s="265">
        <v>2893.3666666666659</v>
      </c>
      <c r="F105" s="265">
        <v>2873.833333333333</v>
      </c>
      <c r="G105" s="265">
        <v>2846.516666666666</v>
      </c>
      <c r="H105" s="265">
        <v>2940.2166666666658</v>
      </c>
      <c r="I105" s="265">
        <v>2967.5333333333324</v>
      </c>
      <c r="J105" s="265">
        <v>2987.0666666666657</v>
      </c>
      <c r="K105" s="263">
        <v>2948</v>
      </c>
      <c r="L105" s="263">
        <v>2901.15</v>
      </c>
      <c r="M105" s="263">
        <v>5.5709299999999997</v>
      </c>
    </row>
    <row r="106" spans="1:13">
      <c r="A106" s="282">
        <v>97</v>
      </c>
      <c r="B106" s="263" t="s">
        <v>112</v>
      </c>
      <c r="C106" s="263">
        <v>361.05</v>
      </c>
      <c r="D106" s="265">
        <v>361.91666666666669</v>
      </c>
      <c r="E106" s="265">
        <v>353.83333333333337</v>
      </c>
      <c r="F106" s="265">
        <v>346.61666666666667</v>
      </c>
      <c r="G106" s="265">
        <v>338.53333333333336</v>
      </c>
      <c r="H106" s="265">
        <v>369.13333333333338</v>
      </c>
      <c r="I106" s="265">
        <v>377.21666666666675</v>
      </c>
      <c r="J106" s="265">
        <v>384.43333333333339</v>
      </c>
      <c r="K106" s="263">
        <v>370</v>
      </c>
      <c r="L106" s="263">
        <v>354.7</v>
      </c>
      <c r="M106" s="263">
        <v>163.71163999999999</v>
      </c>
    </row>
    <row r="107" spans="1:13">
      <c r="A107" s="282">
        <v>98</v>
      </c>
      <c r="B107" s="263" t="s">
        <v>113</v>
      </c>
      <c r="C107" s="263">
        <v>234.05</v>
      </c>
      <c r="D107" s="265">
        <v>234.85000000000002</v>
      </c>
      <c r="E107" s="265">
        <v>231.05000000000004</v>
      </c>
      <c r="F107" s="265">
        <v>228.05</v>
      </c>
      <c r="G107" s="265">
        <v>224.25000000000003</v>
      </c>
      <c r="H107" s="265">
        <v>237.85000000000005</v>
      </c>
      <c r="I107" s="265">
        <v>241.65</v>
      </c>
      <c r="J107" s="265">
        <v>244.65000000000006</v>
      </c>
      <c r="K107" s="263">
        <v>238.65</v>
      </c>
      <c r="L107" s="263">
        <v>231.85</v>
      </c>
      <c r="M107" s="263">
        <v>68.988169999999997</v>
      </c>
    </row>
    <row r="108" spans="1:13">
      <c r="A108" s="282">
        <v>99</v>
      </c>
      <c r="B108" s="263" t="s">
        <v>114</v>
      </c>
      <c r="C108" s="263">
        <v>2476</v>
      </c>
      <c r="D108" s="265">
        <v>2461</v>
      </c>
      <c r="E108" s="265">
        <v>2439</v>
      </c>
      <c r="F108" s="265">
        <v>2402</v>
      </c>
      <c r="G108" s="265">
        <v>2380</v>
      </c>
      <c r="H108" s="265">
        <v>2498</v>
      </c>
      <c r="I108" s="265">
        <v>2520</v>
      </c>
      <c r="J108" s="265">
        <v>2557</v>
      </c>
      <c r="K108" s="263">
        <v>2483</v>
      </c>
      <c r="L108" s="263">
        <v>2424</v>
      </c>
      <c r="M108" s="263">
        <v>26.048580000000001</v>
      </c>
    </row>
    <row r="109" spans="1:13">
      <c r="A109" s="282">
        <v>100</v>
      </c>
      <c r="B109" s="263" t="s">
        <v>250</v>
      </c>
      <c r="C109" s="263">
        <v>308.85000000000002</v>
      </c>
      <c r="D109" s="265">
        <v>311.45</v>
      </c>
      <c r="E109" s="265">
        <v>305.39999999999998</v>
      </c>
      <c r="F109" s="265">
        <v>301.95</v>
      </c>
      <c r="G109" s="265">
        <v>295.89999999999998</v>
      </c>
      <c r="H109" s="265">
        <v>314.89999999999998</v>
      </c>
      <c r="I109" s="265">
        <v>320.95000000000005</v>
      </c>
      <c r="J109" s="265">
        <v>324.39999999999998</v>
      </c>
      <c r="K109" s="263">
        <v>317.5</v>
      </c>
      <c r="L109" s="263">
        <v>308</v>
      </c>
      <c r="M109" s="263">
        <v>21.433859999999999</v>
      </c>
    </row>
    <row r="110" spans="1:13">
      <c r="A110" s="282">
        <v>101</v>
      </c>
      <c r="B110" s="263" t="s">
        <v>251</v>
      </c>
      <c r="C110" s="263">
        <v>44.55</v>
      </c>
      <c r="D110" s="265">
        <v>44.666666666666664</v>
      </c>
      <c r="E110" s="265">
        <v>44.18333333333333</v>
      </c>
      <c r="F110" s="265">
        <v>43.816666666666663</v>
      </c>
      <c r="G110" s="265">
        <v>43.333333333333329</v>
      </c>
      <c r="H110" s="265">
        <v>45.033333333333331</v>
      </c>
      <c r="I110" s="265">
        <v>45.516666666666666</v>
      </c>
      <c r="J110" s="265">
        <v>45.883333333333333</v>
      </c>
      <c r="K110" s="263">
        <v>45.15</v>
      </c>
      <c r="L110" s="263">
        <v>44.3</v>
      </c>
      <c r="M110" s="263">
        <v>25.40391</v>
      </c>
    </row>
    <row r="111" spans="1:13">
      <c r="A111" s="282">
        <v>102</v>
      </c>
      <c r="B111" s="263" t="s">
        <v>108</v>
      </c>
      <c r="C111" s="263">
        <v>2513.9</v>
      </c>
      <c r="D111" s="265">
        <v>2520.7333333333331</v>
      </c>
      <c r="E111" s="265">
        <v>2485.4666666666662</v>
      </c>
      <c r="F111" s="265">
        <v>2457.0333333333333</v>
      </c>
      <c r="G111" s="265">
        <v>2421.7666666666664</v>
      </c>
      <c r="H111" s="265">
        <v>2549.1666666666661</v>
      </c>
      <c r="I111" s="265">
        <v>2584.4333333333334</v>
      </c>
      <c r="J111" s="265">
        <v>2612.8666666666659</v>
      </c>
      <c r="K111" s="263">
        <v>2556</v>
      </c>
      <c r="L111" s="263">
        <v>2492.3000000000002</v>
      </c>
      <c r="M111" s="263">
        <v>32.340170000000001</v>
      </c>
    </row>
    <row r="112" spans="1:13">
      <c r="A112" s="282">
        <v>103</v>
      </c>
      <c r="B112" s="263" t="s">
        <v>116</v>
      </c>
      <c r="C112" s="263">
        <v>566.20000000000005</v>
      </c>
      <c r="D112" s="265">
        <v>570.06666666666672</v>
      </c>
      <c r="E112" s="265">
        <v>561.13333333333344</v>
      </c>
      <c r="F112" s="265">
        <v>556.06666666666672</v>
      </c>
      <c r="G112" s="265">
        <v>547.13333333333344</v>
      </c>
      <c r="H112" s="265">
        <v>575.13333333333344</v>
      </c>
      <c r="I112" s="265">
        <v>584.06666666666661</v>
      </c>
      <c r="J112" s="265">
        <v>589.13333333333344</v>
      </c>
      <c r="K112" s="263">
        <v>579</v>
      </c>
      <c r="L112" s="263">
        <v>565</v>
      </c>
      <c r="M112" s="263">
        <v>232.39563999999999</v>
      </c>
    </row>
    <row r="113" spans="1:13">
      <c r="A113" s="282">
        <v>104</v>
      </c>
      <c r="B113" s="263" t="s">
        <v>252</v>
      </c>
      <c r="C113" s="263">
        <v>1419.6</v>
      </c>
      <c r="D113" s="265">
        <v>1423.1166666666668</v>
      </c>
      <c r="E113" s="265">
        <v>1403.3333333333335</v>
      </c>
      <c r="F113" s="265">
        <v>1387.0666666666666</v>
      </c>
      <c r="G113" s="265">
        <v>1367.2833333333333</v>
      </c>
      <c r="H113" s="265">
        <v>1439.3833333333337</v>
      </c>
      <c r="I113" s="265">
        <v>1459.166666666667</v>
      </c>
      <c r="J113" s="265">
        <v>1475.4333333333338</v>
      </c>
      <c r="K113" s="263">
        <v>1442.9</v>
      </c>
      <c r="L113" s="263">
        <v>1406.85</v>
      </c>
      <c r="M113" s="263">
        <v>9.0921000000000003</v>
      </c>
    </row>
    <row r="114" spans="1:13">
      <c r="A114" s="282">
        <v>105</v>
      </c>
      <c r="B114" s="263" t="s">
        <v>117</v>
      </c>
      <c r="C114" s="263">
        <v>455.5</v>
      </c>
      <c r="D114" s="265">
        <v>455.66666666666669</v>
      </c>
      <c r="E114" s="265">
        <v>450.33333333333337</v>
      </c>
      <c r="F114" s="265">
        <v>445.16666666666669</v>
      </c>
      <c r="G114" s="265">
        <v>439.83333333333337</v>
      </c>
      <c r="H114" s="265">
        <v>460.83333333333337</v>
      </c>
      <c r="I114" s="265">
        <v>466.16666666666674</v>
      </c>
      <c r="J114" s="265">
        <v>471.33333333333337</v>
      </c>
      <c r="K114" s="263">
        <v>461</v>
      </c>
      <c r="L114" s="263">
        <v>450.5</v>
      </c>
      <c r="M114" s="263">
        <v>13.784129999999999</v>
      </c>
    </row>
    <row r="115" spans="1:13">
      <c r="A115" s="282">
        <v>106</v>
      </c>
      <c r="B115" s="263" t="s">
        <v>387</v>
      </c>
      <c r="C115" s="263">
        <v>391.7</v>
      </c>
      <c r="D115" s="265">
        <v>392.98333333333335</v>
      </c>
      <c r="E115" s="265">
        <v>387.9666666666667</v>
      </c>
      <c r="F115" s="265">
        <v>384.23333333333335</v>
      </c>
      <c r="G115" s="265">
        <v>379.2166666666667</v>
      </c>
      <c r="H115" s="265">
        <v>396.7166666666667</v>
      </c>
      <c r="I115" s="265">
        <v>401.73333333333335</v>
      </c>
      <c r="J115" s="265">
        <v>405.4666666666667</v>
      </c>
      <c r="K115" s="263">
        <v>398</v>
      </c>
      <c r="L115" s="263">
        <v>389.25</v>
      </c>
      <c r="M115" s="263">
        <v>1.7196100000000001</v>
      </c>
    </row>
    <row r="116" spans="1:13">
      <c r="A116" s="282">
        <v>107</v>
      </c>
      <c r="B116" s="263" t="s">
        <v>119</v>
      </c>
      <c r="C116" s="263">
        <v>55.8</v>
      </c>
      <c r="D116" s="265">
        <v>56.199999999999996</v>
      </c>
      <c r="E116" s="265">
        <v>55.099999999999994</v>
      </c>
      <c r="F116" s="265">
        <v>54.4</v>
      </c>
      <c r="G116" s="265">
        <v>53.3</v>
      </c>
      <c r="H116" s="265">
        <v>56.899999999999991</v>
      </c>
      <c r="I116" s="265">
        <v>58</v>
      </c>
      <c r="J116" s="265">
        <v>58.699999999999989</v>
      </c>
      <c r="K116" s="263">
        <v>57.3</v>
      </c>
      <c r="L116" s="263">
        <v>55.5</v>
      </c>
      <c r="M116" s="263">
        <v>779.81062999999995</v>
      </c>
    </row>
    <row r="117" spans="1:13">
      <c r="A117" s="282">
        <v>108</v>
      </c>
      <c r="B117" s="263" t="s">
        <v>126</v>
      </c>
      <c r="C117" s="263">
        <v>213.1</v>
      </c>
      <c r="D117" s="265">
        <v>213.86666666666665</v>
      </c>
      <c r="E117" s="265">
        <v>211.7833333333333</v>
      </c>
      <c r="F117" s="265">
        <v>210.46666666666667</v>
      </c>
      <c r="G117" s="265">
        <v>208.38333333333333</v>
      </c>
      <c r="H117" s="265">
        <v>215.18333333333328</v>
      </c>
      <c r="I117" s="265">
        <v>217.26666666666659</v>
      </c>
      <c r="J117" s="265">
        <v>218.58333333333326</v>
      </c>
      <c r="K117" s="263">
        <v>215.95</v>
      </c>
      <c r="L117" s="263">
        <v>212.55</v>
      </c>
      <c r="M117" s="263">
        <v>163.64247</v>
      </c>
    </row>
    <row r="118" spans="1:13">
      <c r="A118" s="282">
        <v>109</v>
      </c>
      <c r="B118" s="263" t="s">
        <v>115</v>
      </c>
      <c r="C118" s="263">
        <v>192.25</v>
      </c>
      <c r="D118" s="265">
        <v>192.25</v>
      </c>
      <c r="E118" s="265">
        <v>188.9</v>
      </c>
      <c r="F118" s="265">
        <v>185.55</v>
      </c>
      <c r="G118" s="265">
        <v>182.20000000000002</v>
      </c>
      <c r="H118" s="265">
        <v>195.6</v>
      </c>
      <c r="I118" s="265">
        <v>198.95000000000002</v>
      </c>
      <c r="J118" s="265">
        <v>202.29999999999998</v>
      </c>
      <c r="K118" s="263">
        <v>195.6</v>
      </c>
      <c r="L118" s="263">
        <v>188.9</v>
      </c>
      <c r="M118" s="263">
        <v>144.52759</v>
      </c>
    </row>
    <row r="119" spans="1:13">
      <c r="A119" s="282">
        <v>110</v>
      </c>
      <c r="B119" s="263" t="s">
        <v>255</v>
      </c>
      <c r="C119" s="263">
        <v>110.65</v>
      </c>
      <c r="D119" s="265">
        <v>110.73333333333333</v>
      </c>
      <c r="E119" s="265">
        <v>108.21666666666667</v>
      </c>
      <c r="F119" s="265">
        <v>105.78333333333333</v>
      </c>
      <c r="G119" s="265">
        <v>103.26666666666667</v>
      </c>
      <c r="H119" s="265">
        <v>113.16666666666667</v>
      </c>
      <c r="I119" s="265">
        <v>115.68333333333335</v>
      </c>
      <c r="J119" s="265">
        <v>118.11666666666667</v>
      </c>
      <c r="K119" s="263">
        <v>113.25</v>
      </c>
      <c r="L119" s="263">
        <v>108.3</v>
      </c>
      <c r="M119" s="263">
        <v>18.471869999999999</v>
      </c>
    </row>
    <row r="120" spans="1:13">
      <c r="A120" s="282">
        <v>111</v>
      </c>
      <c r="B120" s="263" t="s">
        <v>125</v>
      </c>
      <c r="C120" s="263">
        <v>91.7</v>
      </c>
      <c r="D120" s="265">
        <v>91.983333333333334</v>
      </c>
      <c r="E120" s="265">
        <v>91.016666666666666</v>
      </c>
      <c r="F120" s="265">
        <v>90.333333333333329</v>
      </c>
      <c r="G120" s="265">
        <v>89.36666666666666</v>
      </c>
      <c r="H120" s="265">
        <v>92.666666666666671</v>
      </c>
      <c r="I120" s="265">
        <v>93.63333333333334</v>
      </c>
      <c r="J120" s="265">
        <v>94.316666666666677</v>
      </c>
      <c r="K120" s="263">
        <v>92.95</v>
      </c>
      <c r="L120" s="263">
        <v>91.3</v>
      </c>
      <c r="M120" s="263">
        <v>102.97315999999999</v>
      </c>
    </row>
    <row r="121" spans="1:13">
      <c r="A121" s="282">
        <v>112</v>
      </c>
      <c r="B121" s="263" t="s">
        <v>772</v>
      </c>
      <c r="C121" s="263">
        <v>1730.9</v>
      </c>
      <c r="D121" s="265">
        <v>1733.2</v>
      </c>
      <c r="E121" s="265">
        <v>1712.7</v>
      </c>
      <c r="F121" s="265">
        <v>1694.5</v>
      </c>
      <c r="G121" s="265">
        <v>1674</v>
      </c>
      <c r="H121" s="265">
        <v>1751.4</v>
      </c>
      <c r="I121" s="265">
        <v>1771.9</v>
      </c>
      <c r="J121" s="265">
        <v>1790.1000000000001</v>
      </c>
      <c r="K121" s="263">
        <v>1753.7</v>
      </c>
      <c r="L121" s="263">
        <v>1715</v>
      </c>
      <c r="M121" s="263">
        <v>12.508229999999999</v>
      </c>
    </row>
    <row r="122" spans="1:13">
      <c r="A122" s="282">
        <v>113</v>
      </c>
      <c r="B122" s="263" t="s">
        <v>120</v>
      </c>
      <c r="C122" s="263">
        <v>542.5</v>
      </c>
      <c r="D122" s="265">
        <v>538.4666666666667</v>
      </c>
      <c r="E122" s="265">
        <v>532.03333333333342</v>
      </c>
      <c r="F122" s="265">
        <v>521.56666666666672</v>
      </c>
      <c r="G122" s="265">
        <v>515.13333333333344</v>
      </c>
      <c r="H122" s="265">
        <v>548.93333333333339</v>
      </c>
      <c r="I122" s="265">
        <v>555.36666666666679</v>
      </c>
      <c r="J122" s="265">
        <v>565.83333333333337</v>
      </c>
      <c r="K122" s="263">
        <v>544.9</v>
      </c>
      <c r="L122" s="263">
        <v>528</v>
      </c>
      <c r="M122" s="263">
        <v>46.725349999999999</v>
      </c>
    </row>
    <row r="123" spans="1:13">
      <c r="A123" s="282">
        <v>114</v>
      </c>
      <c r="B123" s="263" t="s">
        <v>826</v>
      </c>
      <c r="C123" s="263">
        <v>256.75</v>
      </c>
      <c r="D123" s="265">
        <v>259.93333333333334</v>
      </c>
      <c r="E123" s="265">
        <v>251.9666666666667</v>
      </c>
      <c r="F123" s="265">
        <v>247.18333333333337</v>
      </c>
      <c r="G123" s="265">
        <v>239.21666666666673</v>
      </c>
      <c r="H123" s="265">
        <v>264.7166666666667</v>
      </c>
      <c r="I123" s="265">
        <v>272.68333333333328</v>
      </c>
      <c r="J123" s="265">
        <v>277.46666666666664</v>
      </c>
      <c r="K123" s="263">
        <v>267.89999999999998</v>
      </c>
      <c r="L123" s="263">
        <v>255.15</v>
      </c>
      <c r="M123" s="263">
        <v>31.015830000000001</v>
      </c>
    </row>
    <row r="124" spans="1:13">
      <c r="A124" s="282">
        <v>115</v>
      </c>
      <c r="B124" s="263" t="s">
        <v>122</v>
      </c>
      <c r="C124" s="263">
        <v>923.65</v>
      </c>
      <c r="D124" s="265">
        <v>926.93333333333339</v>
      </c>
      <c r="E124" s="265">
        <v>914.16666666666674</v>
      </c>
      <c r="F124" s="265">
        <v>904.68333333333339</v>
      </c>
      <c r="G124" s="265">
        <v>891.91666666666674</v>
      </c>
      <c r="H124" s="265">
        <v>936.41666666666674</v>
      </c>
      <c r="I124" s="265">
        <v>949.18333333333339</v>
      </c>
      <c r="J124" s="265">
        <v>958.66666666666674</v>
      </c>
      <c r="K124" s="263">
        <v>939.7</v>
      </c>
      <c r="L124" s="263">
        <v>917.45</v>
      </c>
      <c r="M124" s="263">
        <v>49.800260000000002</v>
      </c>
    </row>
    <row r="125" spans="1:13">
      <c r="A125" s="282">
        <v>116</v>
      </c>
      <c r="B125" s="263" t="s">
        <v>256</v>
      </c>
      <c r="C125" s="263">
        <v>4791.3999999999996</v>
      </c>
      <c r="D125" s="265">
        <v>4799.7333333333336</v>
      </c>
      <c r="E125" s="265">
        <v>4731.666666666667</v>
      </c>
      <c r="F125" s="265">
        <v>4671.9333333333334</v>
      </c>
      <c r="G125" s="265">
        <v>4603.8666666666668</v>
      </c>
      <c r="H125" s="265">
        <v>4859.4666666666672</v>
      </c>
      <c r="I125" s="265">
        <v>4927.5333333333328</v>
      </c>
      <c r="J125" s="265">
        <v>4987.2666666666673</v>
      </c>
      <c r="K125" s="263">
        <v>4867.8</v>
      </c>
      <c r="L125" s="263">
        <v>4740</v>
      </c>
      <c r="M125" s="263">
        <v>6.7570399999999999</v>
      </c>
    </row>
    <row r="126" spans="1:13">
      <c r="A126" s="282">
        <v>117</v>
      </c>
      <c r="B126" s="263" t="s">
        <v>124</v>
      </c>
      <c r="C126" s="263">
        <v>1441.05</v>
      </c>
      <c r="D126" s="265">
        <v>1442.0333333333335</v>
      </c>
      <c r="E126" s="265">
        <v>1429.0666666666671</v>
      </c>
      <c r="F126" s="265">
        <v>1417.0833333333335</v>
      </c>
      <c r="G126" s="265">
        <v>1404.116666666667</v>
      </c>
      <c r="H126" s="265">
        <v>1454.0166666666671</v>
      </c>
      <c r="I126" s="265">
        <v>1466.9833333333338</v>
      </c>
      <c r="J126" s="265">
        <v>1478.9666666666672</v>
      </c>
      <c r="K126" s="263">
        <v>1455</v>
      </c>
      <c r="L126" s="263">
        <v>1430.05</v>
      </c>
      <c r="M126" s="263">
        <v>60.527119999999996</v>
      </c>
    </row>
    <row r="127" spans="1:13">
      <c r="A127" s="282">
        <v>118</v>
      </c>
      <c r="B127" s="263" t="s">
        <v>121</v>
      </c>
      <c r="C127" s="263">
        <v>1646.95</v>
      </c>
      <c r="D127" s="265">
        <v>1639.55</v>
      </c>
      <c r="E127" s="265">
        <v>1615.3999999999999</v>
      </c>
      <c r="F127" s="265">
        <v>1583.85</v>
      </c>
      <c r="G127" s="265">
        <v>1559.6999999999998</v>
      </c>
      <c r="H127" s="265">
        <v>1671.1</v>
      </c>
      <c r="I127" s="265">
        <v>1695.25</v>
      </c>
      <c r="J127" s="265">
        <v>1726.8</v>
      </c>
      <c r="K127" s="263">
        <v>1663.7</v>
      </c>
      <c r="L127" s="263">
        <v>1608</v>
      </c>
      <c r="M127" s="263">
        <v>6.2430300000000001</v>
      </c>
    </row>
    <row r="128" spans="1:13">
      <c r="A128" s="282">
        <v>119</v>
      </c>
      <c r="B128" s="263" t="s">
        <v>257</v>
      </c>
      <c r="C128" s="263">
        <v>2086</v>
      </c>
      <c r="D128" s="265">
        <v>2074.6333333333332</v>
      </c>
      <c r="E128" s="265">
        <v>2038.3666666666663</v>
      </c>
      <c r="F128" s="265">
        <v>1990.7333333333331</v>
      </c>
      <c r="G128" s="265">
        <v>1954.4666666666662</v>
      </c>
      <c r="H128" s="265">
        <v>2122.2666666666664</v>
      </c>
      <c r="I128" s="265">
        <v>2158.5333333333328</v>
      </c>
      <c r="J128" s="265">
        <v>2206.1666666666665</v>
      </c>
      <c r="K128" s="263">
        <v>2110.9</v>
      </c>
      <c r="L128" s="263">
        <v>2027</v>
      </c>
      <c r="M128" s="263">
        <v>3.3814799999999998</v>
      </c>
    </row>
    <row r="129" spans="1:13">
      <c r="A129" s="282">
        <v>120</v>
      </c>
      <c r="B129" s="263" t="s">
        <v>258</v>
      </c>
      <c r="C129" s="263">
        <v>100.45</v>
      </c>
      <c r="D129" s="265">
        <v>96.95</v>
      </c>
      <c r="E129" s="265">
        <v>91.5</v>
      </c>
      <c r="F129" s="265">
        <v>82.55</v>
      </c>
      <c r="G129" s="265">
        <v>77.099999999999994</v>
      </c>
      <c r="H129" s="265">
        <v>105.9</v>
      </c>
      <c r="I129" s="265">
        <v>111.35000000000002</v>
      </c>
      <c r="J129" s="265">
        <v>120.30000000000001</v>
      </c>
      <c r="K129" s="263">
        <v>102.4</v>
      </c>
      <c r="L129" s="263">
        <v>88</v>
      </c>
      <c r="M129" s="263">
        <v>477.67621000000003</v>
      </c>
    </row>
    <row r="130" spans="1:13">
      <c r="A130" s="282">
        <v>121</v>
      </c>
      <c r="B130" s="263" t="s">
        <v>128</v>
      </c>
      <c r="C130" s="263">
        <v>621</v>
      </c>
      <c r="D130" s="265">
        <v>616.61666666666667</v>
      </c>
      <c r="E130" s="265">
        <v>602.38333333333333</v>
      </c>
      <c r="F130" s="265">
        <v>583.76666666666665</v>
      </c>
      <c r="G130" s="265">
        <v>569.5333333333333</v>
      </c>
      <c r="H130" s="265">
        <v>635.23333333333335</v>
      </c>
      <c r="I130" s="265">
        <v>649.4666666666667</v>
      </c>
      <c r="J130" s="265">
        <v>668.08333333333337</v>
      </c>
      <c r="K130" s="263">
        <v>630.85</v>
      </c>
      <c r="L130" s="263">
        <v>598</v>
      </c>
      <c r="M130" s="263">
        <v>510.62079</v>
      </c>
    </row>
    <row r="131" spans="1:13">
      <c r="A131" s="282">
        <v>122</v>
      </c>
      <c r="B131" s="263" t="s">
        <v>127</v>
      </c>
      <c r="C131" s="263">
        <v>412.35</v>
      </c>
      <c r="D131" s="265">
        <v>413.36666666666662</v>
      </c>
      <c r="E131" s="265">
        <v>400.48333333333323</v>
      </c>
      <c r="F131" s="265">
        <v>388.61666666666662</v>
      </c>
      <c r="G131" s="265">
        <v>375.73333333333323</v>
      </c>
      <c r="H131" s="265">
        <v>425.23333333333323</v>
      </c>
      <c r="I131" s="265">
        <v>438.11666666666656</v>
      </c>
      <c r="J131" s="265">
        <v>449.98333333333323</v>
      </c>
      <c r="K131" s="263">
        <v>426.25</v>
      </c>
      <c r="L131" s="263">
        <v>401.5</v>
      </c>
      <c r="M131" s="263">
        <v>145.32585</v>
      </c>
    </row>
    <row r="132" spans="1:13">
      <c r="A132" s="282">
        <v>123</v>
      </c>
      <c r="B132" s="263" t="s">
        <v>129</v>
      </c>
      <c r="C132" s="263">
        <v>2881.35</v>
      </c>
      <c r="D132" s="265">
        <v>2883.4500000000003</v>
      </c>
      <c r="E132" s="265">
        <v>2858.9000000000005</v>
      </c>
      <c r="F132" s="265">
        <v>2836.4500000000003</v>
      </c>
      <c r="G132" s="265">
        <v>2811.9000000000005</v>
      </c>
      <c r="H132" s="265">
        <v>2905.9000000000005</v>
      </c>
      <c r="I132" s="265">
        <v>2930.4500000000007</v>
      </c>
      <c r="J132" s="265">
        <v>2952.9000000000005</v>
      </c>
      <c r="K132" s="263">
        <v>2908</v>
      </c>
      <c r="L132" s="263">
        <v>2861</v>
      </c>
      <c r="M132" s="263">
        <v>3.6156100000000002</v>
      </c>
    </row>
    <row r="133" spans="1:13">
      <c r="A133" s="282">
        <v>124</v>
      </c>
      <c r="B133" s="263" t="s">
        <v>131</v>
      </c>
      <c r="C133" s="263">
        <v>1799.25</v>
      </c>
      <c r="D133" s="265">
        <v>1783.2666666666664</v>
      </c>
      <c r="E133" s="265">
        <v>1760.0833333333328</v>
      </c>
      <c r="F133" s="265">
        <v>1720.9166666666663</v>
      </c>
      <c r="G133" s="265">
        <v>1697.7333333333327</v>
      </c>
      <c r="H133" s="265">
        <v>1822.4333333333329</v>
      </c>
      <c r="I133" s="265">
        <v>1845.6166666666663</v>
      </c>
      <c r="J133" s="265">
        <v>1884.7833333333331</v>
      </c>
      <c r="K133" s="263">
        <v>1806.45</v>
      </c>
      <c r="L133" s="263">
        <v>1744.1</v>
      </c>
      <c r="M133" s="263">
        <v>31.393840000000001</v>
      </c>
    </row>
    <row r="134" spans="1:13">
      <c r="A134" s="282">
        <v>125</v>
      </c>
      <c r="B134" s="263" t="s">
        <v>132</v>
      </c>
      <c r="C134" s="263">
        <v>98.05</v>
      </c>
      <c r="D134" s="265">
        <v>98.36666666666666</v>
      </c>
      <c r="E134" s="265">
        <v>97.133333333333326</v>
      </c>
      <c r="F134" s="265">
        <v>96.216666666666669</v>
      </c>
      <c r="G134" s="265">
        <v>94.983333333333334</v>
      </c>
      <c r="H134" s="265">
        <v>99.283333333333317</v>
      </c>
      <c r="I134" s="265">
        <v>100.51666666666664</v>
      </c>
      <c r="J134" s="265">
        <v>101.43333333333331</v>
      </c>
      <c r="K134" s="263">
        <v>99.6</v>
      </c>
      <c r="L134" s="263">
        <v>97.45</v>
      </c>
      <c r="M134" s="263">
        <v>65.901949999999999</v>
      </c>
    </row>
    <row r="135" spans="1:13">
      <c r="A135" s="282">
        <v>126</v>
      </c>
      <c r="B135" s="263" t="s">
        <v>259</v>
      </c>
      <c r="C135" s="263">
        <v>2911.85</v>
      </c>
      <c r="D135" s="265">
        <v>2949</v>
      </c>
      <c r="E135" s="265">
        <v>2835.85</v>
      </c>
      <c r="F135" s="265">
        <v>2759.85</v>
      </c>
      <c r="G135" s="265">
        <v>2646.7</v>
      </c>
      <c r="H135" s="265">
        <v>3025</v>
      </c>
      <c r="I135" s="265">
        <v>3138.1499999999996</v>
      </c>
      <c r="J135" s="265">
        <v>3214.15</v>
      </c>
      <c r="K135" s="263">
        <v>3062.15</v>
      </c>
      <c r="L135" s="263">
        <v>2873</v>
      </c>
      <c r="M135" s="263">
        <v>11.82422</v>
      </c>
    </row>
    <row r="136" spans="1:13">
      <c r="A136" s="282">
        <v>127</v>
      </c>
      <c r="B136" s="263" t="s">
        <v>133</v>
      </c>
      <c r="C136" s="263">
        <v>415.7</v>
      </c>
      <c r="D136" s="265">
        <v>417.63333333333338</v>
      </c>
      <c r="E136" s="265">
        <v>412.16666666666674</v>
      </c>
      <c r="F136" s="265">
        <v>408.63333333333338</v>
      </c>
      <c r="G136" s="265">
        <v>403.16666666666674</v>
      </c>
      <c r="H136" s="265">
        <v>421.16666666666674</v>
      </c>
      <c r="I136" s="265">
        <v>426.63333333333333</v>
      </c>
      <c r="J136" s="265">
        <v>430.16666666666674</v>
      </c>
      <c r="K136" s="263">
        <v>423.1</v>
      </c>
      <c r="L136" s="263">
        <v>414.1</v>
      </c>
      <c r="M136" s="263">
        <v>22.52712</v>
      </c>
    </row>
    <row r="137" spans="1:13">
      <c r="A137" s="282">
        <v>128</v>
      </c>
      <c r="B137" s="263" t="s">
        <v>260</v>
      </c>
      <c r="C137" s="263">
        <v>4378.6000000000004</v>
      </c>
      <c r="D137" s="265">
        <v>4367.8666666666668</v>
      </c>
      <c r="E137" s="265">
        <v>4285.7333333333336</v>
      </c>
      <c r="F137" s="265">
        <v>4192.8666666666668</v>
      </c>
      <c r="G137" s="265">
        <v>4110.7333333333336</v>
      </c>
      <c r="H137" s="265">
        <v>4460.7333333333336</v>
      </c>
      <c r="I137" s="265">
        <v>4542.8666666666668</v>
      </c>
      <c r="J137" s="265">
        <v>4635.7333333333336</v>
      </c>
      <c r="K137" s="263">
        <v>4450</v>
      </c>
      <c r="L137" s="263">
        <v>4275</v>
      </c>
      <c r="M137" s="263">
        <v>3.7913600000000001</v>
      </c>
    </row>
    <row r="138" spans="1:13">
      <c r="A138" s="282">
        <v>129</v>
      </c>
      <c r="B138" s="263" t="s">
        <v>134</v>
      </c>
      <c r="C138" s="263">
        <v>1404.1</v>
      </c>
      <c r="D138" s="265">
        <v>1406.0666666666666</v>
      </c>
      <c r="E138" s="265">
        <v>1395.1333333333332</v>
      </c>
      <c r="F138" s="265">
        <v>1386.1666666666665</v>
      </c>
      <c r="G138" s="265">
        <v>1375.2333333333331</v>
      </c>
      <c r="H138" s="265">
        <v>1415.0333333333333</v>
      </c>
      <c r="I138" s="265">
        <v>1425.9666666666667</v>
      </c>
      <c r="J138" s="265">
        <v>1434.9333333333334</v>
      </c>
      <c r="K138" s="263">
        <v>1417</v>
      </c>
      <c r="L138" s="263">
        <v>1397.1</v>
      </c>
      <c r="M138" s="263">
        <v>20.150020000000001</v>
      </c>
    </row>
    <row r="139" spans="1:13">
      <c r="A139" s="282">
        <v>130</v>
      </c>
      <c r="B139" s="263" t="s">
        <v>135</v>
      </c>
      <c r="C139" s="263">
        <v>1079.45</v>
      </c>
      <c r="D139" s="265">
        <v>1070.7333333333333</v>
      </c>
      <c r="E139" s="265">
        <v>1054.4666666666667</v>
      </c>
      <c r="F139" s="265">
        <v>1029.4833333333333</v>
      </c>
      <c r="G139" s="265">
        <v>1013.2166666666667</v>
      </c>
      <c r="H139" s="265">
        <v>1095.7166666666667</v>
      </c>
      <c r="I139" s="265">
        <v>1111.9833333333336</v>
      </c>
      <c r="J139" s="265">
        <v>1136.9666666666667</v>
      </c>
      <c r="K139" s="263">
        <v>1087</v>
      </c>
      <c r="L139" s="263">
        <v>1045.75</v>
      </c>
      <c r="M139" s="263">
        <v>33.50515</v>
      </c>
    </row>
    <row r="140" spans="1:13">
      <c r="A140" s="282">
        <v>131</v>
      </c>
      <c r="B140" s="263" t="s">
        <v>146</v>
      </c>
      <c r="C140" s="263">
        <v>81888.149999999994</v>
      </c>
      <c r="D140" s="265">
        <v>82308.533333333326</v>
      </c>
      <c r="E140" s="265">
        <v>81329.616666666654</v>
      </c>
      <c r="F140" s="265">
        <v>80771.083333333328</v>
      </c>
      <c r="G140" s="265">
        <v>79792.166666666657</v>
      </c>
      <c r="H140" s="265">
        <v>82867.066666666651</v>
      </c>
      <c r="I140" s="265">
        <v>83845.983333333337</v>
      </c>
      <c r="J140" s="265">
        <v>84404.516666666648</v>
      </c>
      <c r="K140" s="263">
        <v>83287.45</v>
      </c>
      <c r="L140" s="263">
        <v>81750</v>
      </c>
      <c r="M140" s="263">
        <v>0.14917</v>
      </c>
    </row>
    <row r="141" spans="1:13">
      <c r="A141" s="282">
        <v>132</v>
      </c>
      <c r="B141" s="263" t="s">
        <v>143</v>
      </c>
      <c r="C141" s="263">
        <v>1135.9000000000001</v>
      </c>
      <c r="D141" s="265">
        <v>1132.3000000000002</v>
      </c>
      <c r="E141" s="265">
        <v>1119.6500000000003</v>
      </c>
      <c r="F141" s="265">
        <v>1103.4000000000001</v>
      </c>
      <c r="G141" s="265">
        <v>1090.7500000000002</v>
      </c>
      <c r="H141" s="265">
        <v>1148.5500000000004</v>
      </c>
      <c r="I141" s="265">
        <v>1161.2</v>
      </c>
      <c r="J141" s="265">
        <v>1177.4500000000005</v>
      </c>
      <c r="K141" s="263">
        <v>1144.95</v>
      </c>
      <c r="L141" s="263">
        <v>1116.05</v>
      </c>
      <c r="M141" s="263">
        <v>5.3621499999999997</v>
      </c>
    </row>
    <row r="142" spans="1:13">
      <c r="A142" s="282">
        <v>133</v>
      </c>
      <c r="B142" s="263" t="s">
        <v>137</v>
      </c>
      <c r="C142" s="263">
        <v>192.9</v>
      </c>
      <c r="D142" s="265">
        <v>193.76666666666665</v>
      </c>
      <c r="E142" s="265">
        <v>190.5333333333333</v>
      </c>
      <c r="F142" s="265">
        <v>188.16666666666666</v>
      </c>
      <c r="G142" s="265">
        <v>184.93333333333331</v>
      </c>
      <c r="H142" s="265">
        <v>196.1333333333333</v>
      </c>
      <c r="I142" s="265">
        <v>199.36666666666665</v>
      </c>
      <c r="J142" s="265">
        <v>201.73333333333329</v>
      </c>
      <c r="K142" s="263">
        <v>197</v>
      </c>
      <c r="L142" s="263">
        <v>191.4</v>
      </c>
      <c r="M142" s="263">
        <v>69.873689999999996</v>
      </c>
    </row>
    <row r="143" spans="1:13">
      <c r="A143" s="282">
        <v>134</v>
      </c>
      <c r="B143" s="263" t="s">
        <v>136</v>
      </c>
      <c r="C143" s="263">
        <v>791.15</v>
      </c>
      <c r="D143" s="265">
        <v>792.38333333333333</v>
      </c>
      <c r="E143" s="265">
        <v>783.76666666666665</v>
      </c>
      <c r="F143" s="265">
        <v>776.38333333333333</v>
      </c>
      <c r="G143" s="265">
        <v>767.76666666666665</v>
      </c>
      <c r="H143" s="265">
        <v>799.76666666666665</v>
      </c>
      <c r="I143" s="265">
        <v>808.38333333333321</v>
      </c>
      <c r="J143" s="265">
        <v>815.76666666666665</v>
      </c>
      <c r="K143" s="263">
        <v>801</v>
      </c>
      <c r="L143" s="263">
        <v>785</v>
      </c>
      <c r="M143" s="263">
        <v>20.650919999999999</v>
      </c>
    </row>
    <row r="144" spans="1:13">
      <c r="A144" s="282">
        <v>135</v>
      </c>
      <c r="B144" s="263" t="s">
        <v>138</v>
      </c>
      <c r="C144" s="263">
        <v>157.1</v>
      </c>
      <c r="D144" s="265">
        <v>158.03333333333333</v>
      </c>
      <c r="E144" s="265">
        <v>155.61666666666667</v>
      </c>
      <c r="F144" s="265">
        <v>154.13333333333335</v>
      </c>
      <c r="G144" s="265">
        <v>151.7166666666667</v>
      </c>
      <c r="H144" s="265">
        <v>159.51666666666665</v>
      </c>
      <c r="I144" s="265">
        <v>161.93333333333334</v>
      </c>
      <c r="J144" s="265">
        <v>163.41666666666663</v>
      </c>
      <c r="K144" s="263">
        <v>160.44999999999999</v>
      </c>
      <c r="L144" s="263">
        <v>156.55000000000001</v>
      </c>
      <c r="M144" s="263">
        <v>48.132370000000002</v>
      </c>
    </row>
    <row r="145" spans="1:13">
      <c r="A145" s="282">
        <v>136</v>
      </c>
      <c r="B145" s="263" t="s">
        <v>139</v>
      </c>
      <c r="C145" s="263">
        <v>420.6</v>
      </c>
      <c r="D145" s="265">
        <v>419.4666666666667</v>
      </c>
      <c r="E145" s="265">
        <v>417.13333333333338</v>
      </c>
      <c r="F145" s="265">
        <v>413.66666666666669</v>
      </c>
      <c r="G145" s="265">
        <v>411.33333333333337</v>
      </c>
      <c r="H145" s="265">
        <v>422.93333333333339</v>
      </c>
      <c r="I145" s="265">
        <v>425.26666666666665</v>
      </c>
      <c r="J145" s="265">
        <v>428.73333333333341</v>
      </c>
      <c r="K145" s="263">
        <v>421.8</v>
      </c>
      <c r="L145" s="263">
        <v>416</v>
      </c>
      <c r="M145" s="263">
        <v>15.837300000000001</v>
      </c>
    </row>
    <row r="146" spans="1:13">
      <c r="A146" s="282">
        <v>137</v>
      </c>
      <c r="B146" s="263" t="s">
        <v>140</v>
      </c>
      <c r="C146" s="263">
        <v>6827.1</v>
      </c>
      <c r="D146" s="265">
        <v>6826.7833333333328</v>
      </c>
      <c r="E146" s="265">
        <v>6778.3166666666657</v>
      </c>
      <c r="F146" s="265">
        <v>6729.5333333333328</v>
      </c>
      <c r="G146" s="265">
        <v>6681.0666666666657</v>
      </c>
      <c r="H146" s="265">
        <v>6875.5666666666657</v>
      </c>
      <c r="I146" s="265">
        <v>6924.0333333333328</v>
      </c>
      <c r="J146" s="265">
        <v>6972.8166666666657</v>
      </c>
      <c r="K146" s="263">
        <v>6875.25</v>
      </c>
      <c r="L146" s="263">
        <v>6778</v>
      </c>
      <c r="M146" s="263">
        <v>6.4132699999999998</v>
      </c>
    </row>
    <row r="147" spans="1:13">
      <c r="A147" s="282">
        <v>138</v>
      </c>
      <c r="B147" s="263" t="s">
        <v>142</v>
      </c>
      <c r="C147" s="263">
        <v>886.15</v>
      </c>
      <c r="D147" s="265">
        <v>889.30000000000007</v>
      </c>
      <c r="E147" s="265">
        <v>875.00000000000011</v>
      </c>
      <c r="F147" s="265">
        <v>863.85</v>
      </c>
      <c r="G147" s="265">
        <v>849.55000000000007</v>
      </c>
      <c r="H147" s="265">
        <v>900.45000000000016</v>
      </c>
      <c r="I147" s="265">
        <v>914.75000000000011</v>
      </c>
      <c r="J147" s="265">
        <v>925.9000000000002</v>
      </c>
      <c r="K147" s="263">
        <v>903.6</v>
      </c>
      <c r="L147" s="263">
        <v>878.15</v>
      </c>
      <c r="M147" s="263">
        <v>5.1684700000000001</v>
      </c>
    </row>
    <row r="148" spans="1:13">
      <c r="A148" s="282">
        <v>139</v>
      </c>
      <c r="B148" s="263" t="s">
        <v>144</v>
      </c>
      <c r="C148" s="263">
        <v>2226.9</v>
      </c>
      <c r="D148" s="265">
        <v>2226.5166666666669</v>
      </c>
      <c r="E148" s="265">
        <v>2203.0833333333339</v>
      </c>
      <c r="F148" s="265">
        <v>2179.2666666666669</v>
      </c>
      <c r="G148" s="265">
        <v>2155.8333333333339</v>
      </c>
      <c r="H148" s="265">
        <v>2250.3333333333339</v>
      </c>
      <c r="I148" s="265">
        <v>2273.7666666666673</v>
      </c>
      <c r="J148" s="265">
        <v>2297.5833333333339</v>
      </c>
      <c r="K148" s="263">
        <v>2249.9499999999998</v>
      </c>
      <c r="L148" s="263">
        <v>2202.6999999999998</v>
      </c>
      <c r="M148" s="263">
        <v>8.5636500000000009</v>
      </c>
    </row>
    <row r="149" spans="1:13">
      <c r="A149" s="282">
        <v>140</v>
      </c>
      <c r="B149" s="263" t="s">
        <v>145</v>
      </c>
      <c r="C149" s="263">
        <v>211.9</v>
      </c>
      <c r="D149" s="265">
        <v>213.70000000000002</v>
      </c>
      <c r="E149" s="265">
        <v>208.20000000000005</v>
      </c>
      <c r="F149" s="265">
        <v>204.50000000000003</v>
      </c>
      <c r="G149" s="265">
        <v>199.00000000000006</v>
      </c>
      <c r="H149" s="265">
        <v>217.40000000000003</v>
      </c>
      <c r="I149" s="265">
        <v>222.89999999999998</v>
      </c>
      <c r="J149" s="265">
        <v>226.60000000000002</v>
      </c>
      <c r="K149" s="263">
        <v>219.2</v>
      </c>
      <c r="L149" s="263">
        <v>210</v>
      </c>
      <c r="M149" s="263">
        <v>89.209699999999998</v>
      </c>
    </row>
    <row r="150" spans="1:13">
      <c r="A150" s="282">
        <v>141</v>
      </c>
      <c r="B150" s="263" t="s">
        <v>262</v>
      </c>
      <c r="C150" s="263">
        <v>1802.45</v>
      </c>
      <c r="D150" s="265">
        <v>1799.1666666666667</v>
      </c>
      <c r="E150" s="265">
        <v>1773.3333333333335</v>
      </c>
      <c r="F150" s="265">
        <v>1744.2166666666667</v>
      </c>
      <c r="G150" s="265">
        <v>1718.3833333333334</v>
      </c>
      <c r="H150" s="265">
        <v>1828.2833333333335</v>
      </c>
      <c r="I150" s="265">
        <v>1854.116666666667</v>
      </c>
      <c r="J150" s="265">
        <v>1883.2333333333336</v>
      </c>
      <c r="K150" s="263">
        <v>1825</v>
      </c>
      <c r="L150" s="263">
        <v>1770.05</v>
      </c>
      <c r="M150" s="263">
        <v>6.3385600000000002</v>
      </c>
    </row>
    <row r="151" spans="1:13">
      <c r="A151" s="282">
        <v>142</v>
      </c>
      <c r="B151" s="263" t="s">
        <v>147</v>
      </c>
      <c r="C151" s="263">
        <v>1233.8499999999999</v>
      </c>
      <c r="D151" s="265">
        <v>1242.0166666666667</v>
      </c>
      <c r="E151" s="265">
        <v>1219.0333333333333</v>
      </c>
      <c r="F151" s="265">
        <v>1204.2166666666667</v>
      </c>
      <c r="G151" s="265">
        <v>1181.2333333333333</v>
      </c>
      <c r="H151" s="265">
        <v>1256.8333333333333</v>
      </c>
      <c r="I151" s="265">
        <v>1279.8166666666664</v>
      </c>
      <c r="J151" s="265">
        <v>1294.6333333333332</v>
      </c>
      <c r="K151" s="263">
        <v>1265</v>
      </c>
      <c r="L151" s="263">
        <v>1227.2</v>
      </c>
      <c r="M151" s="263">
        <v>13.98503</v>
      </c>
    </row>
    <row r="152" spans="1:13">
      <c r="A152" s="282">
        <v>143</v>
      </c>
      <c r="B152" s="263" t="s">
        <v>263</v>
      </c>
      <c r="C152" s="263">
        <v>921.95</v>
      </c>
      <c r="D152" s="265">
        <v>913.7833333333333</v>
      </c>
      <c r="E152" s="265">
        <v>894.66666666666663</v>
      </c>
      <c r="F152" s="265">
        <v>867.38333333333333</v>
      </c>
      <c r="G152" s="265">
        <v>848.26666666666665</v>
      </c>
      <c r="H152" s="265">
        <v>941.06666666666661</v>
      </c>
      <c r="I152" s="265">
        <v>960.18333333333339</v>
      </c>
      <c r="J152" s="265">
        <v>987.46666666666658</v>
      </c>
      <c r="K152" s="263">
        <v>932.9</v>
      </c>
      <c r="L152" s="263">
        <v>886.5</v>
      </c>
      <c r="M152" s="263">
        <v>6.2967300000000002</v>
      </c>
    </row>
    <row r="153" spans="1:13">
      <c r="A153" s="282">
        <v>144</v>
      </c>
      <c r="B153" s="263" t="s">
        <v>152</v>
      </c>
      <c r="C153" s="263">
        <v>145.25</v>
      </c>
      <c r="D153" s="265">
        <v>144.70000000000002</v>
      </c>
      <c r="E153" s="265">
        <v>143.20000000000005</v>
      </c>
      <c r="F153" s="265">
        <v>141.15000000000003</v>
      </c>
      <c r="G153" s="265">
        <v>139.65000000000006</v>
      </c>
      <c r="H153" s="265">
        <v>146.75000000000003</v>
      </c>
      <c r="I153" s="265">
        <v>148.24999999999997</v>
      </c>
      <c r="J153" s="265">
        <v>150.30000000000001</v>
      </c>
      <c r="K153" s="263">
        <v>146.19999999999999</v>
      </c>
      <c r="L153" s="263">
        <v>142.65</v>
      </c>
      <c r="M153" s="263">
        <v>100.99542</v>
      </c>
    </row>
    <row r="154" spans="1:13">
      <c r="A154" s="282">
        <v>145</v>
      </c>
      <c r="B154" s="263" t="s">
        <v>153</v>
      </c>
      <c r="C154" s="263">
        <v>102.8</v>
      </c>
      <c r="D154" s="265">
        <v>103.71666666666665</v>
      </c>
      <c r="E154" s="265">
        <v>101.48333333333331</v>
      </c>
      <c r="F154" s="265">
        <v>100.16666666666666</v>
      </c>
      <c r="G154" s="265">
        <v>97.933333333333309</v>
      </c>
      <c r="H154" s="265">
        <v>105.0333333333333</v>
      </c>
      <c r="I154" s="265">
        <v>107.26666666666665</v>
      </c>
      <c r="J154" s="265">
        <v>108.5833333333333</v>
      </c>
      <c r="K154" s="263">
        <v>105.95</v>
      </c>
      <c r="L154" s="263">
        <v>102.4</v>
      </c>
      <c r="M154" s="263">
        <v>197.51417000000001</v>
      </c>
    </row>
    <row r="155" spans="1:13">
      <c r="A155" s="282">
        <v>146</v>
      </c>
      <c r="B155" s="263" t="s">
        <v>148</v>
      </c>
      <c r="C155" s="263">
        <v>59.4</v>
      </c>
      <c r="D155" s="265">
        <v>59.916666666666664</v>
      </c>
      <c r="E155" s="265">
        <v>58.383333333333326</v>
      </c>
      <c r="F155" s="265">
        <v>57.36666666666666</v>
      </c>
      <c r="G155" s="265">
        <v>55.833333333333321</v>
      </c>
      <c r="H155" s="265">
        <v>60.93333333333333</v>
      </c>
      <c r="I155" s="265">
        <v>62.466666666666676</v>
      </c>
      <c r="J155" s="265">
        <v>63.483333333333334</v>
      </c>
      <c r="K155" s="263">
        <v>61.45</v>
      </c>
      <c r="L155" s="263">
        <v>58.9</v>
      </c>
      <c r="M155" s="263">
        <v>236.31001000000001</v>
      </c>
    </row>
    <row r="156" spans="1:13">
      <c r="A156" s="282">
        <v>147</v>
      </c>
      <c r="B156" s="263" t="s">
        <v>450</v>
      </c>
      <c r="C156" s="263">
        <v>3069.5</v>
      </c>
      <c r="D156" s="265">
        <v>3067.9166666666665</v>
      </c>
      <c r="E156" s="265">
        <v>3035.6333333333332</v>
      </c>
      <c r="F156" s="265">
        <v>3001.7666666666669</v>
      </c>
      <c r="G156" s="265">
        <v>2969.4833333333336</v>
      </c>
      <c r="H156" s="265">
        <v>3101.7833333333328</v>
      </c>
      <c r="I156" s="265">
        <v>3134.0666666666666</v>
      </c>
      <c r="J156" s="265">
        <v>3167.9333333333325</v>
      </c>
      <c r="K156" s="263">
        <v>3100.2</v>
      </c>
      <c r="L156" s="263">
        <v>3034.05</v>
      </c>
      <c r="M156" s="263">
        <v>1.48387</v>
      </c>
    </row>
    <row r="157" spans="1:13">
      <c r="A157" s="282">
        <v>148</v>
      </c>
      <c r="B157" s="263" t="s">
        <v>151</v>
      </c>
      <c r="C157" s="263">
        <v>17592.400000000001</v>
      </c>
      <c r="D157" s="265">
        <v>17647.133333333335</v>
      </c>
      <c r="E157" s="265">
        <v>17445.26666666667</v>
      </c>
      <c r="F157" s="265">
        <v>17298.133333333335</v>
      </c>
      <c r="G157" s="265">
        <v>17096.26666666667</v>
      </c>
      <c r="H157" s="265">
        <v>17794.26666666667</v>
      </c>
      <c r="I157" s="265">
        <v>17996.133333333331</v>
      </c>
      <c r="J157" s="265">
        <v>18143.26666666667</v>
      </c>
      <c r="K157" s="263">
        <v>17849</v>
      </c>
      <c r="L157" s="263">
        <v>17500</v>
      </c>
      <c r="M157" s="263">
        <v>0.73943999999999999</v>
      </c>
    </row>
    <row r="158" spans="1:13">
      <c r="A158" s="282">
        <v>149</v>
      </c>
      <c r="B158" s="263" t="s">
        <v>790</v>
      </c>
      <c r="C158" s="263">
        <v>352.65</v>
      </c>
      <c r="D158" s="265">
        <v>354.34999999999997</v>
      </c>
      <c r="E158" s="265">
        <v>347.74999999999994</v>
      </c>
      <c r="F158" s="265">
        <v>342.84999999999997</v>
      </c>
      <c r="G158" s="265">
        <v>336.24999999999994</v>
      </c>
      <c r="H158" s="265">
        <v>359.24999999999994</v>
      </c>
      <c r="I158" s="265">
        <v>365.84999999999997</v>
      </c>
      <c r="J158" s="265">
        <v>370.74999999999994</v>
      </c>
      <c r="K158" s="263">
        <v>360.95</v>
      </c>
      <c r="L158" s="263">
        <v>349.45</v>
      </c>
      <c r="M158" s="263">
        <v>9.0472999999999999</v>
      </c>
    </row>
    <row r="159" spans="1:13">
      <c r="A159" s="282">
        <v>150</v>
      </c>
      <c r="B159" s="263" t="s">
        <v>265</v>
      </c>
      <c r="C159" s="263">
        <v>595.15</v>
      </c>
      <c r="D159" s="265">
        <v>590.5</v>
      </c>
      <c r="E159" s="265">
        <v>578</v>
      </c>
      <c r="F159" s="265">
        <v>560.85</v>
      </c>
      <c r="G159" s="265">
        <v>548.35</v>
      </c>
      <c r="H159" s="265">
        <v>607.65</v>
      </c>
      <c r="I159" s="265">
        <v>620.15</v>
      </c>
      <c r="J159" s="265">
        <v>637.29999999999995</v>
      </c>
      <c r="K159" s="263">
        <v>603</v>
      </c>
      <c r="L159" s="263">
        <v>573.35</v>
      </c>
      <c r="M159" s="263">
        <v>2.60975</v>
      </c>
    </row>
    <row r="160" spans="1:13">
      <c r="A160" s="282">
        <v>151</v>
      </c>
      <c r="B160" s="263" t="s">
        <v>155</v>
      </c>
      <c r="C160" s="263">
        <v>103.8</v>
      </c>
      <c r="D160" s="265">
        <v>103.89999999999999</v>
      </c>
      <c r="E160" s="265">
        <v>102.89999999999998</v>
      </c>
      <c r="F160" s="265">
        <v>101.99999999999999</v>
      </c>
      <c r="G160" s="265">
        <v>100.99999999999997</v>
      </c>
      <c r="H160" s="265">
        <v>104.79999999999998</v>
      </c>
      <c r="I160" s="265">
        <v>105.80000000000001</v>
      </c>
      <c r="J160" s="265">
        <v>106.69999999999999</v>
      </c>
      <c r="K160" s="263">
        <v>104.9</v>
      </c>
      <c r="L160" s="263">
        <v>103</v>
      </c>
      <c r="M160" s="263">
        <v>176.45822000000001</v>
      </c>
    </row>
    <row r="161" spans="1:13">
      <c r="A161" s="282">
        <v>152</v>
      </c>
      <c r="B161" s="263" t="s">
        <v>154</v>
      </c>
      <c r="C161" s="263">
        <v>120.2</v>
      </c>
      <c r="D161" s="265">
        <v>120.88333333333333</v>
      </c>
      <c r="E161" s="265">
        <v>119.31666666666665</v>
      </c>
      <c r="F161" s="265">
        <v>118.43333333333332</v>
      </c>
      <c r="G161" s="265">
        <v>116.86666666666665</v>
      </c>
      <c r="H161" s="265">
        <v>121.76666666666665</v>
      </c>
      <c r="I161" s="265">
        <v>123.33333333333331</v>
      </c>
      <c r="J161" s="265">
        <v>124.21666666666665</v>
      </c>
      <c r="K161" s="263">
        <v>122.45</v>
      </c>
      <c r="L161" s="263">
        <v>120</v>
      </c>
      <c r="M161" s="263">
        <v>4.3484400000000001</v>
      </c>
    </row>
    <row r="162" spans="1:13">
      <c r="A162" s="282">
        <v>153</v>
      </c>
      <c r="B162" s="263" t="s">
        <v>266</v>
      </c>
      <c r="C162" s="263">
        <v>3512.2</v>
      </c>
      <c r="D162" s="265">
        <v>3517.4333333333329</v>
      </c>
      <c r="E162" s="265">
        <v>3464.8666666666659</v>
      </c>
      <c r="F162" s="265">
        <v>3417.5333333333328</v>
      </c>
      <c r="G162" s="265">
        <v>3364.9666666666658</v>
      </c>
      <c r="H162" s="265">
        <v>3564.766666666666</v>
      </c>
      <c r="I162" s="265">
        <v>3617.3333333333326</v>
      </c>
      <c r="J162" s="265">
        <v>3664.6666666666661</v>
      </c>
      <c r="K162" s="263">
        <v>3570</v>
      </c>
      <c r="L162" s="263">
        <v>3470.1</v>
      </c>
      <c r="M162" s="263">
        <v>1.42455</v>
      </c>
    </row>
    <row r="163" spans="1:13">
      <c r="A163" s="282">
        <v>154</v>
      </c>
      <c r="B163" s="263" t="s">
        <v>267</v>
      </c>
      <c r="C163" s="263">
        <v>2558.65</v>
      </c>
      <c r="D163" s="265">
        <v>2579.6166666666663</v>
      </c>
      <c r="E163" s="265">
        <v>2490.2333333333327</v>
      </c>
      <c r="F163" s="265">
        <v>2421.8166666666662</v>
      </c>
      <c r="G163" s="265">
        <v>2332.4333333333325</v>
      </c>
      <c r="H163" s="265">
        <v>2648.0333333333328</v>
      </c>
      <c r="I163" s="265">
        <v>2737.416666666667</v>
      </c>
      <c r="J163" s="265">
        <v>2805.833333333333</v>
      </c>
      <c r="K163" s="263">
        <v>2669</v>
      </c>
      <c r="L163" s="263">
        <v>2511.1999999999998</v>
      </c>
      <c r="M163" s="263">
        <v>7.4875299999999996</v>
      </c>
    </row>
    <row r="164" spans="1:13">
      <c r="A164" s="282">
        <v>155</v>
      </c>
      <c r="B164" s="263" t="s">
        <v>156</v>
      </c>
      <c r="C164" s="263">
        <v>29501.15</v>
      </c>
      <c r="D164" s="265">
        <v>29573.883333333331</v>
      </c>
      <c r="E164" s="265">
        <v>29327.266666666663</v>
      </c>
      <c r="F164" s="265">
        <v>29153.383333333331</v>
      </c>
      <c r="G164" s="265">
        <v>28906.766666666663</v>
      </c>
      <c r="H164" s="265">
        <v>29747.766666666663</v>
      </c>
      <c r="I164" s="265">
        <v>29994.383333333331</v>
      </c>
      <c r="J164" s="265">
        <v>30168.266666666663</v>
      </c>
      <c r="K164" s="263">
        <v>29820.5</v>
      </c>
      <c r="L164" s="263">
        <v>29400</v>
      </c>
      <c r="M164" s="263">
        <v>0.22594</v>
      </c>
    </row>
    <row r="165" spans="1:13">
      <c r="A165" s="282">
        <v>156</v>
      </c>
      <c r="B165" s="263" t="s">
        <v>158</v>
      </c>
      <c r="C165" s="263">
        <v>228.15</v>
      </c>
      <c r="D165" s="265">
        <v>228.31666666666669</v>
      </c>
      <c r="E165" s="265">
        <v>226.33333333333337</v>
      </c>
      <c r="F165" s="265">
        <v>224.51666666666668</v>
      </c>
      <c r="G165" s="265">
        <v>222.53333333333336</v>
      </c>
      <c r="H165" s="265">
        <v>230.13333333333338</v>
      </c>
      <c r="I165" s="265">
        <v>232.11666666666667</v>
      </c>
      <c r="J165" s="265">
        <v>233.93333333333339</v>
      </c>
      <c r="K165" s="263">
        <v>230.3</v>
      </c>
      <c r="L165" s="263">
        <v>226.5</v>
      </c>
      <c r="M165" s="263">
        <v>27.758620000000001</v>
      </c>
    </row>
    <row r="166" spans="1:13">
      <c r="A166" s="282">
        <v>157</v>
      </c>
      <c r="B166" s="263" t="s">
        <v>269</v>
      </c>
      <c r="C166" s="263">
        <v>4802.05</v>
      </c>
      <c r="D166" s="265">
        <v>4735.666666666667</v>
      </c>
      <c r="E166" s="265">
        <v>4638.3833333333341</v>
      </c>
      <c r="F166" s="265">
        <v>4474.7166666666672</v>
      </c>
      <c r="G166" s="265">
        <v>4377.4333333333343</v>
      </c>
      <c r="H166" s="265">
        <v>4899.3333333333339</v>
      </c>
      <c r="I166" s="265">
        <v>4996.6166666666668</v>
      </c>
      <c r="J166" s="265">
        <v>5160.2833333333338</v>
      </c>
      <c r="K166" s="263">
        <v>4832.95</v>
      </c>
      <c r="L166" s="263">
        <v>4572</v>
      </c>
      <c r="M166" s="263">
        <v>1.0102</v>
      </c>
    </row>
    <row r="167" spans="1:13">
      <c r="A167" s="282">
        <v>158</v>
      </c>
      <c r="B167" s="263" t="s">
        <v>160</v>
      </c>
      <c r="C167" s="263">
        <v>1919.8</v>
      </c>
      <c r="D167" s="265">
        <v>1914.1333333333332</v>
      </c>
      <c r="E167" s="265">
        <v>1899.7666666666664</v>
      </c>
      <c r="F167" s="265">
        <v>1879.7333333333331</v>
      </c>
      <c r="G167" s="265">
        <v>1865.3666666666663</v>
      </c>
      <c r="H167" s="265">
        <v>1934.1666666666665</v>
      </c>
      <c r="I167" s="265">
        <v>1948.5333333333333</v>
      </c>
      <c r="J167" s="265">
        <v>1968.5666666666666</v>
      </c>
      <c r="K167" s="263">
        <v>1928.5</v>
      </c>
      <c r="L167" s="263">
        <v>1894.1</v>
      </c>
      <c r="M167" s="263">
        <v>5.0930099999999996</v>
      </c>
    </row>
    <row r="168" spans="1:13">
      <c r="A168" s="282">
        <v>159</v>
      </c>
      <c r="B168" s="263" t="s">
        <v>157</v>
      </c>
      <c r="C168" s="263">
        <v>1809.2</v>
      </c>
      <c r="D168" s="265">
        <v>1813.3</v>
      </c>
      <c r="E168" s="265">
        <v>1777.6</v>
      </c>
      <c r="F168" s="265">
        <v>1746</v>
      </c>
      <c r="G168" s="265">
        <v>1710.3</v>
      </c>
      <c r="H168" s="265">
        <v>1844.8999999999999</v>
      </c>
      <c r="I168" s="265">
        <v>1880.6000000000001</v>
      </c>
      <c r="J168" s="265">
        <v>1912.1999999999998</v>
      </c>
      <c r="K168" s="263">
        <v>1849</v>
      </c>
      <c r="L168" s="263">
        <v>1781.7</v>
      </c>
      <c r="M168" s="263">
        <v>10.476599999999999</v>
      </c>
    </row>
    <row r="169" spans="1:13">
      <c r="A169" s="282">
        <v>160</v>
      </c>
      <c r="B169" s="263" t="s">
        <v>461</v>
      </c>
      <c r="C169" s="263">
        <v>1398.75</v>
      </c>
      <c r="D169" s="265">
        <v>1396.8666666666668</v>
      </c>
      <c r="E169" s="265">
        <v>1388.5333333333335</v>
      </c>
      <c r="F169" s="265">
        <v>1378.3166666666668</v>
      </c>
      <c r="G169" s="265">
        <v>1369.9833333333336</v>
      </c>
      <c r="H169" s="265">
        <v>1407.0833333333335</v>
      </c>
      <c r="I169" s="265">
        <v>1415.4166666666665</v>
      </c>
      <c r="J169" s="265">
        <v>1425.6333333333334</v>
      </c>
      <c r="K169" s="263">
        <v>1405.2</v>
      </c>
      <c r="L169" s="263">
        <v>1386.65</v>
      </c>
      <c r="M169" s="263">
        <v>1.85076</v>
      </c>
    </row>
    <row r="170" spans="1:13">
      <c r="A170" s="282">
        <v>161</v>
      </c>
      <c r="B170" s="263" t="s">
        <v>159</v>
      </c>
      <c r="C170" s="263">
        <v>113.9</v>
      </c>
      <c r="D170" s="265">
        <v>114.63333333333333</v>
      </c>
      <c r="E170" s="265">
        <v>112.46666666666665</v>
      </c>
      <c r="F170" s="265">
        <v>111.03333333333333</v>
      </c>
      <c r="G170" s="265">
        <v>108.86666666666666</v>
      </c>
      <c r="H170" s="265">
        <v>116.06666666666665</v>
      </c>
      <c r="I170" s="265">
        <v>118.23333333333333</v>
      </c>
      <c r="J170" s="265">
        <v>119.66666666666664</v>
      </c>
      <c r="K170" s="263">
        <v>116.8</v>
      </c>
      <c r="L170" s="263">
        <v>113.2</v>
      </c>
      <c r="M170" s="263">
        <v>54.223869999999998</v>
      </c>
    </row>
    <row r="171" spans="1:13">
      <c r="A171" s="282">
        <v>162</v>
      </c>
      <c r="B171" s="263" t="s">
        <v>162</v>
      </c>
      <c r="C171" s="263">
        <v>208.3</v>
      </c>
      <c r="D171" s="265">
        <v>209.25</v>
      </c>
      <c r="E171" s="265">
        <v>207.05</v>
      </c>
      <c r="F171" s="265">
        <v>205.8</v>
      </c>
      <c r="G171" s="265">
        <v>203.60000000000002</v>
      </c>
      <c r="H171" s="265">
        <v>210.5</v>
      </c>
      <c r="I171" s="265">
        <v>212.7</v>
      </c>
      <c r="J171" s="265">
        <v>213.95</v>
      </c>
      <c r="K171" s="263">
        <v>211.45</v>
      </c>
      <c r="L171" s="263">
        <v>208</v>
      </c>
      <c r="M171" s="263">
        <v>66.223259999999996</v>
      </c>
    </row>
    <row r="172" spans="1:13">
      <c r="A172" s="282">
        <v>163</v>
      </c>
      <c r="B172" s="263" t="s">
        <v>270</v>
      </c>
      <c r="C172" s="263">
        <v>312.10000000000002</v>
      </c>
      <c r="D172" s="265">
        <v>314.48333333333335</v>
      </c>
      <c r="E172" s="265">
        <v>303.9666666666667</v>
      </c>
      <c r="F172" s="265">
        <v>295.83333333333337</v>
      </c>
      <c r="G172" s="265">
        <v>285.31666666666672</v>
      </c>
      <c r="H172" s="265">
        <v>322.61666666666667</v>
      </c>
      <c r="I172" s="265">
        <v>333.13333333333333</v>
      </c>
      <c r="J172" s="265">
        <v>341.26666666666665</v>
      </c>
      <c r="K172" s="263">
        <v>325</v>
      </c>
      <c r="L172" s="263">
        <v>306.35000000000002</v>
      </c>
      <c r="M172" s="263">
        <v>4.5431800000000004</v>
      </c>
    </row>
    <row r="173" spans="1:13">
      <c r="A173" s="282">
        <v>164</v>
      </c>
      <c r="B173" s="263" t="s">
        <v>271</v>
      </c>
      <c r="C173" s="263">
        <v>13262.65</v>
      </c>
      <c r="D173" s="265">
        <v>13188.416666666666</v>
      </c>
      <c r="E173" s="265">
        <v>13074.833333333332</v>
      </c>
      <c r="F173" s="265">
        <v>12887.016666666666</v>
      </c>
      <c r="G173" s="265">
        <v>12773.433333333332</v>
      </c>
      <c r="H173" s="265">
        <v>13376.233333333332</v>
      </c>
      <c r="I173" s="265">
        <v>13489.816666666664</v>
      </c>
      <c r="J173" s="265">
        <v>13677.633333333331</v>
      </c>
      <c r="K173" s="263">
        <v>13302</v>
      </c>
      <c r="L173" s="263">
        <v>13000.6</v>
      </c>
      <c r="M173" s="263">
        <v>2.751E-2</v>
      </c>
    </row>
    <row r="174" spans="1:13">
      <c r="A174" s="282">
        <v>165</v>
      </c>
      <c r="B174" s="263" t="s">
        <v>161</v>
      </c>
      <c r="C174" s="263">
        <v>37.85</v>
      </c>
      <c r="D174" s="265">
        <v>38.016666666666666</v>
      </c>
      <c r="E174" s="265">
        <v>37.033333333333331</v>
      </c>
      <c r="F174" s="265">
        <v>36.216666666666669</v>
      </c>
      <c r="G174" s="265">
        <v>35.233333333333334</v>
      </c>
      <c r="H174" s="265">
        <v>38.833333333333329</v>
      </c>
      <c r="I174" s="265">
        <v>39.816666666666663</v>
      </c>
      <c r="J174" s="265">
        <v>40.633333333333326</v>
      </c>
      <c r="K174" s="263">
        <v>39</v>
      </c>
      <c r="L174" s="263">
        <v>37.200000000000003</v>
      </c>
      <c r="M174" s="263">
        <v>1302.8988199999999</v>
      </c>
    </row>
    <row r="175" spans="1:13">
      <c r="A175" s="282">
        <v>166</v>
      </c>
      <c r="B175" s="263" t="s">
        <v>165</v>
      </c>
      <c r="C175" s="263">
        <v>211.05</v>
      </c>
      <c r="D175" s="265">
        <v>211.88333333333333</v>
      </c>
      <c r="E175" s="265">
        <v>208.16666666666666</v>
      </c>
      <c r="F175" s="265">
        <v>205.28333333333333</v>
      </c>
      <c r="G175" s="265">
        <v>201.56666666666666</v>
      </c>
      <c r="H175" s="265">
        <v>214.76666666666665</v>
      </c>
      <c r="I175" s="265">
        <v>218.48333333333335</v>
      </c>
      <c r="J175" s="265">
        <v>221.36666666666665</v>
      </c>
      <c r="K175" s="263">
        <v>215.6</v>
      </c>
      <c r="L175" s="263">
        <v>209</v>
      </c>
      <c r="M175" s="263">
        <v>81.705479999999994</v>
      </c>
    </row>
    <row r="176" spans="1:13">
      <c r="A176" s="282">
        <v>167</v>
      </c>
      <c r="B176" s="263" t="s">
        <v>166</v>
      </c>
      <c r="C176" s="263">
        <v>132.1</v>
      </c>
      <c r="D176" s="265">
        <v>132.23333333333332</v>
      </c>
      <c r="E176" s="265">
        <v>130.86666666666665</v>
      </c>
      <c r="F176" s="265">
        <v>129.63333333333333</v>
      </c>
      <c r="G176" s="265">
        <v>128.26666666666665</v>
      </c>
      <c r="H176" s="265">
        <v>133.46666666666664</v>
      </c>
      <c r="I176" s="265">
        <v>134.83333333333331</v>
      </c>
      <c r="J176" s="265">
        <v>136.06666666666663</v>
      </c>
      <c r="K176" s="263">
        <v>133.6</v>
      </c>
      <c r="L176" s="263">
        <v>131</v>
      </c>
      <c r="M176" s="263">
        <v>21.35313</v>
      </c>
    </row>
    <row r="177" spans="1:13">
      <c r="A177" s="282">
        <v>168</v>
      </c>
      <c r="B177" s="263" t="s">
        <v>273</v>
      </c>
      <c r="C177" s="263">
        <v>516.70000000000005</v>
      </c>
      <c r="D177" s="265">
        <v>513.66666666666663</v>
      </c>
      <c r="E177" s="265">
        <v>505.33333333333326</v>
      </c>
      <c r="F177" s="265">
        <v>493.96666666666664</v>
      </c>
      <c r="G177" s="265">
        <v>485.63333333333327</v>
      </c>
      <c r="H177" s="265">
        <v>525.0333333333333</v>
      </c>
      <c r="I177" s="265">
        <v>533.36666666666656</v>
      </c>
      <c r="J177" s="265">
        <v>544.73333333333323</v>
      </c>
      <c r="K177" s="263">
        <v>522</v>
      </c>
      <c r="L177" s="263">
        <v>502.3</v>
      </c>
      <c r="M177" s="263">
        <v>2.4661300000000002</v>
      </c>
    </row>
    <row r="178" spans="1:13">
      <c r="A178" s="282">
        <v>169</v>
      </c>
      <c r="B178" s="263" t="s">
        <v>167</v>
      </c>
      <c r="C178" s="263">
        <v>1982.05</v>
      </c>
      <c r="D178" s="265">
        <v>1989.4666666666665</v>
      </c>
      <c r="E178" s="265">
        <v>1972.583333333333</v>
      </c>
      <c r="F178" s="265">
        <v>1963.1166666666666</v>
      </c>
      <c r="G178" s="265">
        <v>1946.2333333333331</v>
      </c>
      <c r="H178" s="265">
        <v>1998.9333333333329</v>
      </c>
      <c r="I178" s="265">
        <v>2015.8166666666666</v>
      </c>
      <c r="J178" s="265">
        <v>2025.2833333333328</v>
      </c>
      <c r="K178" s="263">
        <v>2006.35</v>
      </c>
      <c r="L178" s="263">
        <v>1980</v>
      </c>
      <c r="M178" s="263">
        <v>64.784819999999996</v>
      </c>
    </row>
    <row r="179" spans="1:13">
      <c r="A179" s="282">
        <v>170</v>
      </c>
      <c r="B179" s="263" t="s">
        <v>815</v>
      </c>
      <c r="C179" s="263">
        <v>963.95</v>
      </c>
      <c r="D179" s="265">
        <v>963.6</v>
      </c>
      <c r="E179" s="265">
        <v>947.55000000000007</v>
      </c>
      <c r="F179" s="265">
        <v>931.15000000000009</v>
      </c>
      <c r="G179" s="265">
        <v>915.10000000000014</v>
      </c>
      <c r="H179" s="265">
        <v>980</v>
      </c>
      <c r="I179" s="265">
        <v>996.05</v>
      </c>
      <c r="J179" s="265">
        <v>1012.4499999999999</v>
      </c>
      <c r="K179" s="263">
        <v>979.65</v>
      </c>
      <c r="L179" s="263">
        <v>947.2</v>
      </c>
      <c r="M179" s="263">
        <v>19.792100000000001</v>
      </c>
    </row>
    <row r="180" spans="1:13">
      <c r="A180" s="282">
        <v>171</v>
      </c>
      <c r="B180" s="263" t="s">
        <v>274</v>
      </c>
      <c r="C180" s="263">
        <v>910.1</v>
      </c>
      <c r="D180" s="265">
        <v>908.75</v>
      </c>
      <c r="E180" s="265">
        <v>901.55</v>
      </c>
      <c r="F180" s="265">
        <v>893</v>
      </c>
      <c r="G180" s="265">
        <v>885.8</v>
      </c>
      <c r="H180" s="265">
        <v>917.3</v>
      </c>
      <c r="I180" s="265">
        <v>924.5</v>
      </c>
      <c r="J180" s="265">
        <v>933.05</v>
      </c>
      <c r="K180" s="263">
        <v>915.95</v>
      </c>
      <c r="L180" s="263">
        <v>900.2</v>
      </c>
      <c r="M180" s="263">
        <v>13.448130000000001</v>
      </c>
    </row>
    <row r="181" spans="1:13">
      <c r="A181" s="282">
        <v>172</v>
      </c>
      <c r="B181" s="263" t="s">
        <v>172</v>
      </c>
      <c r="C181" s="263">
        <v>6259.35</v>
      </c>
      <c r="D181" s="265">
        <v>6258.4333333333343</v>
      </c>
      <c r="E181" s="265">
        <v>6153.3166666666684</v>
      </c>
      <c r="F181" s="265">
        <v>6047.2833333333338</v>
      </c>
      <c r="G181" s="265">
        <v>5942.1666666666679</v>
      </c>
      <c r="H181" s="265">
        <v>6364.466666666669</v>
      </c>
      <c r="I181" s="265">
        <v>6469.5833333333339</v>
      </c>
      <c r="J181" s="265">
        <v>6575.6166666666695</v>
      </c>
      <c r="K181" s="263">
        <v>6363.55</v>
      </c>
      <c r="L181" s="263">
        <v>6152.4</v>
      </c>
      <c r="M181" s="263">
        <v>2.1323300000000001</v>
      </c>
    </row>
    <row r="182" spans="1:13">
      <c r="A182" s="282">
        <v>173</v>
      </c>
      <c r="B182" s="263" t="s">
        <v>478</v>
      </c>
      <c r="C182" s="263">
        <v>8218.2000000000007</v>
      </c>
      <c r="D182" s="265">
        <v>8207.9666666666672</v>
      </c>
      <c r="E182" s="265">
        <v>8164.9333333333343</v>
      </c>
      <c r="F182" s="265">
        <v>8111.666666666667</v>
      </c>
      <c r="G182" s="265">
        <v>8068.6333333333341</v>
      </c>
      <c r="H182" s="265">
        <v>8261.2333333333336</v>
      </c>
      <c r="I182" s="265">
        <v>8304.2666666666664</v>
      </c>
      <c r="J182" s="265">
        <v>8357.5333333333347</v>
      </c>
      <c r="K182" s="263">
        <v>8251</v>
      </c>
      <c r="L182" s="263">
        <v>8154.7</v>
      </c>
      <c r="M182" s="263">
        <v>0.26101000000000002</v>
      </c>
    </row>
    <row r="183" spans="1:13">
      <c r="A183" s="282">
        <v>174</v>
      </c>
      <c r="B183" s="263" t="s">
        <v>170</v>
      </c>
      <c r="C183" s="263">
        <v>31748.75</v>
      </c>
      <c r="D183" s="265">
        <v>31619.583333333332</v>
      </c>
      <c r="E183" s="265">
        <v>31249.166666666664</v>
      </c>
      <c r="F183" s="265">
        <v>30749.583333333332</v>
      </c>
      <c r="G183" s="265">
        <v>30379.166666666664</v>
      </c>
      <c r="H183" s="265">
        <v>32119.166666666664</v>
      </c>
      <c r="I183" s="265">
        <v>32489.583333333328</v>
      </c>
      <c r="J183" s="265">
        <v>32989.166666666664</v>
      </c>
      <c r="K183" s="263">
        <v>31990</v>
      </c>
      <c r="L183" s="263">
        <v>31120</v>
      </c>
      <c r="M183" s="263">
        <v>1.46698</v>
      </c>
    </row>
    <row r="184" spans="1:13">
      <c r="A184" s="282">
        <v>175</v>
      </c>
      <c r="B184" s="263" t="s">
        <v>173</v>
      </c>
      <c r="C184" s="263">
        <v>1469.6</v>
      </c>
      <c r="D184" s="265">
        <v>1473.8</v>
      </c>
      <c r="E184" s="265">
        <v>1450.8</v>
      </c>
      <c r="F184" s="265">
        <v>1432</v>
      </c>
      <c r="G184" s="265">
        <v>1409</v>
      </c>
      <c r="H184" s="265">
        <v>1492.6</v>
      </c>
      <c r="I184" s="265">
        <v>1515.6</v>
      </c>
      <c r="J184" s="265">
        <v>1534.3999999999999</v>
      </c>
      <c r="K184" s="263">
        <v>1496.8</v>
      </c>
      <c r="L184" s="263">
        <v>1455</v>
      </c>
      <c r="M184" s="263">
        <v>20.43647</v>
      </c>
    </row>
    <row r="185" spans="1:13">
      <c r="A185" s="282">
        <v>176</v>
      </c>
      <c r="B185" s="263" t="s">
        <v>171</v>
      </c>
      <c r="C185" s="263">
        <v>1849</v>
      </c>
      <c r="D185" s="265">
        <v>1867.4333333333334</v>
      </c>
      <c r="E185" s="265">
        <v>1822.8666666666668</v>
      </c>
      <c r="F185" s="265">
        <v>1796.7333333333333</v>
      </c>
      <c r="G185" s="265">
        <v>1752.1666666666667</v>
      </c>
      <c r="H185" s="265">
        <v>1893.5666666666668</v>
      </c>
      <c r="I185" s="265">
        <v>1938.1333333333334</v>
      </c>
      <c r="J185" s="265">
        <v>1964.2666666666669</v>
      </c>
      <c r="K185" s="263">
        <v>1912</v>
      </c>
      <c r="L185" s="263">
        <v>1841.3</v>
      </c>
      <c r="M185" s="263">
        <v>10.5998</v>
      </c>
    </row>
    <row r="186" spans="1:13">
      <c r="A186" s="282">
        <v>177</v>
      </c>
      <c r="B186" s="263" t="s">
        <v>169</v>
      </c>
      <c r="C186" s="263">
        <v>353</v>
      </c>
      <c r="D186" s="265">
        <v>356.23333333333335</v>
      </c>
      <c r="E186" s="265">
        <v>347.9666666666667</v>
      </c>
      <c r="F186" s="265">
        <v>342.93333333333334</v>
      </c>
      <c r="G186" s="265">
        <v>334.66666666666669</v>
      </c>
      <c r="H186" s="265">
        <v>361.26666666666671</v>
      </c>
      <c r="I186" s="265">
        <v>369.53333333333336</v>
      </c>
      <c r="J186" s="265">
        <v>374.56666666666672</v>
      </c>
      <c r="K186" s="263">
        <v>364.5</v>
      </c>
      <c r="L186" s="263">
        <v>351.2</v>
      </c>
      <c r="M186" s="263">
        <v>464.73099999999999</v>
      </c>
    </row>
    <row r="187" spans="1:13">
      <c r="A187" s="282">
        <v>178</v>
      </c>
      <c r="B187" s="263" t="s">
        <v>168</v>
      </c>
      <c r="C187" s="263">
        <v>94.35</v>
      </c>
      <c r="D187" s="265">
        <v>94.883333333333326</v>
      </c>
      <c r="E187" s="265">
        <v>91.766666666666652</v>
      </c>
      <c r="F187" s="265">
        <v>89.183333333333323</v>
      </c>
      <c r="G187" s="265">
        <v>86.066666666666649</v>
      </c>
      <c r="H187" s="265">
        <v>97.466666666666654</v>
      </c>
      <c r="I187" s="265">
        <v>100.58333333333333</v>
      </c>
      <c r="J187" s="265">
        <v>103.16666666666666</v>
      </c>
      <c r="K187" s="263">
        <v>98</v>
      </c>
      <c r="L187" s="263">
        <v>92.3</v>
      </c>
      <c r="M187" s="263">
        <v>702.29431999999997</v>
      </c>
    </row>
    <row r="188" spans="1:13">
      <c r="A188" s="282">
        <v>179</v>
      </c>
      <c r="B188" s="263" t="s">
        <v>175</v>
      </c>
      <c r="C188" s="263">
        <v>636.75</v>
      </c>
      <c r="D188" s="265">
        <v>629.41666666666663</v>
      </c>
      <c r="E188" s="265">
        <v>616.83333333333326</v>
      </c>
      <c r="F188" s="265">
        <v>596.91666666666663</v>
      </c>
      <c r="G188" s="265">
        <v>584.33333333333326</v>
      </c>
      <c r="H188" s="265">
        <v>649.33333333333326</v>
      </c>
      <c r="I188" s="265">
        <v>661.91666666666652</v>
      </c>
      <c r="J188" s="265">
        <v>681.83333333333326</v>
      </c>
      <c r="K188" s="263">
        <v>642</v>
      </c>
      <c r="L188" s="263">
        <v>609.5</v>
      </c>
      <c r="M188" s="263">
        <v>167.55446000000001</v>
      </c>
    </row>
    <row r="189" spans="1:13">
      <c r="A189" s="282">
        <v>180</v>
      </c>
      <c r="B189" s="263" t="s">
        <v>176</v>
      </c>
      <c r="C189" s="263">
        <v>493.45</v>
      </c>
      <c r="D189" s="265">
        <v>490.4666666666667</v>
      </c>
      <c r="E189" s="265">
        <v>483.93333333333339</v>
      </c>
      <c r="F189" s="265">
        <v>474.41666666666669</v>
      </c>
      <c r="G189" s="265">
        <v>467.88333333333338</v>
      </c>
      <c r="H189" s="265">
        <v>499.98333333333341</v>
      </c>
      <c r="I189" s="265">
        <v>506.51666666666671</v>
      </c>
      <c r="J189" s="265">
        <v>516.03333333333342</v>
      </c>
      <c r="K189" s="263">
        <v>497</v>
      </c>
      <c r="L189" s="263">
        <v>480.95</v>
      </c>
      <c r="M189" s="263">
        <v>24.97344</v>
      </c>
    </row>
    <row r="190" spans="1:13">
      <c r="A190" s="282">
        <v>181</v>
      </c>
      <c r="B190" s="263" t="s">
        <v>275</v>
      </c>
      <c r="C190" s="263">
        <v>559.9</v>
      </c>
      <c r="D190" s="265">
        <v>561.80000000000007</v>
      </c>
      <c r="E190" s="265">
        <v>551.70000000000016</v>
      </c>
      <c r="F190" s="265">
        <v>543.50000000000011</v>
      </c>
      <c r="G190" s="265">
        <v>533.4000000000002</v>
      </c>
      <c r="H190" s="265">
        <v>570.00000000000011</v>
      </c>
      <c r="I190" s="265">
        <v>580.1</v>
      </c>
      <c r="J190" s="265">
        <v>588.30000000000007</v>
      </c>
      <c r="K190" s="263">
        <v>571.9</v>
      </c>
      <c r="L190" s="263">
        <v>553.6</v>
      </c>
      <c r="M190" s="263">
        <v>5.7846900000000003</v>
      </c>
    </row>
    <row r="191" spans="1:13">
      <c r="A191" s="282">
        <v>182</v>
      </c>
      <c r="B191" s="263" t="s">
        <v>188</v>
      </c>
      <c r="C191" s="263">
        <v>568</v>
      </c>
      <c r="D191" s="265">
        <v>565.58333333333337</v>
      </c>
      <c r="E191" s="265">
        <v>559.91666666666674</v>
      </c>
      <c r="F191" s="265">
        <v>551.83333333333337</v>
      </c>
      <c r="G191" s="265">
        <v>546.16666666666674</v>
      </c>
      <c r="H191" s="265">
        <v>573.66666666666674</v>
      </c>
      <c r="I191" s="265">
        <v>579.33333333333348</v>
      </c>
      <c r="J191" s="265">
        <v>587.41666666666674</v>
      </c>
      <c r="K191" s="263">
        <v>571.25</v>
      </c>
      <c r="L191" s="263">
        <v>557.5</v>
      </c>
      <c r="M191" s="263">
        <v>16.38045</v>
      </c>
    </row>
    <row r="192" spans="1:13">
      <c r="A192" s="282">
        <v>183</v>
      </c>
      <c r="B192" s="263" t="s">
        <v>177</v>
      </c>
      <c r="C192" s="263">
        <v>805.25</v>
      </c>
      <c r="D192" s="265">
        <v>811.1</v>
      </c>
      <c r="E192" s="265">
        <v>794.25</v>
      </c>
      <c r="F192" s="265">
        <v>783.25</v>
      </c>
      <c r="G192" s="265">
        <v>766.4</v>
      </c>
      <c r="H192" s="265">
        <v>822.1</v>
      </c>
      <c r="I192" s="265">
        <v>838.95000000000016</v>
      </c>
      <c r="J192" s="265">
        <v>849.95</v>
      </c>
      <c r="K192" s="263">
        <v>827.95</v>
      </c>
      <c r="L192" s="263">
        <v>800.1</v>
      </c>
      <c r="M192" s="263">
        <v>43.047840000000001</v>
      </c>
    </row>
    <row r="193" spans="1:13">
      <c r="A193" s="282">
        <v>184</v>
      </c>
      <c r="B193" s="263" t="s">
        <v>183</v>
      </c>
      <c r="C193" s="263">
        <v>3322.25</v>
      </c>
      <c r="D193" s="265">
        <v>3328.2000000000003</v>
      </c>
      <c r="E193" s="265">
        <v>3302.0500000000006</v>
      </c>
      <c r="F193" s="265">
        <v>3281.8500000000004</v>
      </c>
      <c r="G193" s="265">
        <v>3255.7000000000007</v>
      </c>
      <c r="H193" s="265">
        <v>3348.4000000000005</v>
      </c>
      <c r="I193" s="265">
        <v>3374.55</v>
      </c>
      <c r="J193" s="265">
        <v>3394.7500000000005</v>
      </c>
      <c r="K193" s="263">
        <v>3354.35</v>
      </c>
      <c r="L193" s="263">
        <v>3308</v>
      </c>
      <c r="M193" s="263">
        <v>29.11129</v>
      </c>
    </row>
    <row r="194" spans="1:13">
      <c r="A194" s="282">
        <v>185</v>
      </c>
      <c r="B194" s="263" t="s">
        <v>804</v>
      </c>
      <c r="C194" s="263">
        <v>679.8</v>
      </c>
      <c r="D194" s="265">
        <v>676.6</v>
      </c>
      <c r="E194" s="265">
        <v>668.2</v>
      </c>
      <c r="F194" s="265">
        <v>656.6</v>
      </c>
      <c r="G194" s="265">
        <v>648.20000000000005</v>
      </c>
      <c r="H194" s="265">
        <v>688.2</v>
      </c>
      <c r="I194" s="265">
        <v>696.59999999999991</v>
      </c>
      <c r="J194" s="265">
        <v>708.2</v>
      </c>
      <c r="K194" s="263">
        <v>685</v>
      </c>
      <c r="L194" s="263">
        <v>665</v>
      </c>
      <c r="M194" s="263">
        <v>25.665430000000001</v>
      </c>
    </row>
    <row r="195" spans="1:13">
      <c r="A195" s="282">
        <v>186</v>
      </c>
      <c r="B195" s="263" t="s">
        <v>179</v>
      </c>
      <c r="C195" s="263">
        <v>318.2</v>
      </c>
      <c r="D195" s="265">
        <v>318.56666666666666</v>
      </c>
      <c r="E195" s="265">
        <v>312.13333333333333</v>
      </c>
      <c r="F195" s="265">
        <v>306.06666666666666</v>
      </c>
      <c r="G195" s="265">
        <v>299.63333333333333</v>
      </c>
      <c r="H195" s="265">
        <v>324.63333333333333</v>
      </c>
      <c r="I195" s="265">
        <v>331.06666666666661</v>
      </c>
      <c r="J195" s="265">
        <v>337.13333333333333</v>
      </c>
      <c r="K195" s="263">
        <v>325</v>
      </c>
      <c r="L195" s="263">
        <v>312.5</v>
      </c>
      <c r="M195" s="263">
        <v>754.62572</v>
      </c>
    </row>
    <row r="196" spans="1:13">
      <c r="A196" s="282">
        <v>187</v>
      </c>
      <c r="B196" s="254" t="s">
        <v>181</v>
      </c>
      <c r="C196" s="254">
        <v>104.1</v>
      </c>
      <c r="D196" s="289">
        <v>104.43333333333334</v>
      </c>
      <c r="E196" s="289">
        <v>102.66666666666667</v>
      </c>
      <c r="F196" s="289">
        <v>101.23333333333333</v>
      </c>
      <c r="G196" s="289">
        <v>99.466666666666669</v>
      </c>
      <c r="H196" s="289">
        <v>105.86666666666667</v>
      </c>
      <c r="I196" s="289">
        <v>107.63333333333333</v>
      </c>
      <c r="J196" s="289">
        <v>109.06666666666668</v>
      </c>
      <c r="K196" s="254">
        <v>106.2</v>
      </c>
      <c r="L196" s="254">
        <v>103</v>
      </c>
      <c r="M196" s="254">
        <v>353.50727000000001</v>
      </c>
    </row>
    <row r="197" spans="1:13">
      <c r="A197" s="282">
        <v>188</v>
      </c>
      <c r="B197" s="254" t="s">
        <v>182</v>
      </c>
      <c r="C197" s="254">
        <v>899.5</v>
      </c>
      <c r="D197" s="289">
        <v>905.06666666666661</v>
      </c>
      <c r="E197" s="289">
        <v>880.13333333333321</v>
      </c>
      <c r="F197" s="289">
        <v>860.76666666666665</v>
      </c>
      <c r="G197" s="289">
        <v>835.83333333333326</v>
      </c>
      <c r="H197" s="289">
        <v>924.43333333333317</v>
      </c>
      <c r="I197" s="289">
        <v>949.36666666666656</v>
      </c>
      <c r="J197" s="289">
        <v>968.73333333333312</v>
      </c>
      <c r="K197" s="254">
        <v>930</v>
      </c>
      <c r="L197" s="254">
        <v>885.7</v>
      </c>
      <c r="M197" s="254">
        <v>321.79068999999998</v>
      </c>
    </row>
    <row r="198" spans="1:13">
      <c r="A198" s="282">
        <v>189</v>
      </c>
      <c r="B198" s="254" t="s">
        <v>184</v>
      </c>
      <c r="C198" s="254">
        <v>1053</v>
      </c>
      <c r="D198" s="289">
        <v>1042.1166666666668</v>
      </c>
      <c r="E198" s="289">
        <v>1027.4333333333336</v>
      </c>
      <c r="F198" s="289">
        <v>1001.8666666666668</v>
      </c>
      <c r="G198" s="289">
        <v>987.18333333333362</v>
      </c>
      <c r="H198" s="289">
        <v>1067.6833333333336</v>
      </c>
      <c r="I198" s="289">
        <v>1082.366666666667</v>
      </c>
      <c r="J198" s="289">
        <v>1107.9333333333336</v>
      </c>
      <c r="K198" s="254">
        <v>1056.8</v>
      </c>
      <c r="L198" s="254">
        <v>1016.55</v>
      </c>
      <c r="M198" s="254">
        <v>60.299939999999999</v>
      </c>
    </row>
    <row r="199" spans="1:13">
      <c r="A199" s="282">
        <v>190</v>
      </c>
      <c r="B199" s="254" t="s">
        <v>164</v>
      </c>
      <c r="C199" s="254">
        <v>1078.55</v>
      </c>
      <c r="D199" s="289">
        <v>1083.4333333333334</v>
      </c>
      <c r="E199" s="289">
        <v>1056.8666666666668</v>
      </c>
      <c r="F199" s="289">
        <v>1035.1833333333334</v>
      </c>
      <c r="G199" s="289">
        <v>1008.6166666666668</v>
      </c>
      <c r="H199" s="289">
        <v>1105.1166666666668</v>
      </c>
      <c r="I199" s="289">
        <v>1131.6833333333334</v>
      </c>
      <c r="J199" s="289">
        <v>1153.3666666666668</v>
      </c>
      <c r="K199" s="254">
        <v>1110</v>
      </c>
      <c r="L199" s="254">
        <v>1061.75</v>
      </c>
      <c r="M199" s="254">
        <v>14.36077</v>
      </c>
    </row>
    <row r="200" spans="1:13">
      <c r="A200" s="282">
        <v>191</v>
      </c>
      <c r="B200" s="254" t="s">
        <v>185</v>
      </c>
      <c r="C200" s="254">
        <v>1592</v>
      </c>
      <c r="D200" s="289">
        <v>1590.4333333333334</v>
      </c>
      <c r="E200" s="289">
        <v>1562.8666666666668</v>
      </c>
      <c r="F200" s="289">
        <v>1533.7333333333333</v>
      </c>
      <c r="G200" s="289">
        <v>1506.1666666666667</v>
      </c>
      <c r="H200" s="289">
        <v>1619.5666666666668</v>
      </c>
      <c r="I200" s="289">
        <v>1647.1333333333334</v>
      </c>
      <c r="J200" s="289">
        <v>1676.2666666666669</v>
      </c>
      <c r="K200" s="254">
        <v>1618</v>
      </c>
      <c r="L200" s="254">
        <v>1561.3</v>
      </c>
      <c r="M200" s="254">
        <v>35.691459999999999</v>
      </c>
    </row>
    <row r="201" spans="1:13">
      <c r="A201" s="282">
        <v>192</v>
      </c>
      <c r="B201" s="254" t="s">
        <v>186</v>
      </c>
      <c r="C201" s="254">
        <v>2574.75</v>
      </c>
      <c r="D201" s="289">
        <v>2571.0499999999997</v>
      </c>
      <c r="E201" s="289">
        <v>2535.6999999999994</v>
      </c>
      <c r="F201" s="289">
        <v>2496.6499999999996</v>
      </c>
      <c r="G201" s="289">
        <v>2461.2999999999993</v>
      </c>
      <c r="H201" s="289">
        <v>2610.0999999999995</v>
      </c>
      <c r="I201" s="289">
        <v>2645.45</v>
      </c>
      <c r="J201" s="289">
        <v>2684.4999999999995</v>
      </c>
      <c r="K201" s="254">
        <v>2606.4</v>
      </c>
      <c r="L201" s="254">
        <v>2532</v>
      </c>
      <c r="M201" s="254">
        <v>3.3723100000000001</v>
      </c>
    </row>
    <row r="202" spans="1:13">
      <c r="A202" s="282">
        <v>193</v>
      </c>
      <c r="B202" s="254" t="s">
        <v>187</v>
      </c>
      <c r="C202" s="254">
        <v>422.4</v>
      </c>
      <c r="D202" s="289">
        <v>422.06666666666661</v>
      </c>
      <c r="E202" s="289">
        <v>418.43333333333322</v>
      </c>
      <c r="F202" s="289">
        <v>414.46666666666664</v>
      </c>
      <c r="G202" s="289">
        <v>410.83333333333326</v>
      </c>
      <c r="H202" s="289">
        <v>426.03333333333319</v>
      </c>
      <c r="I202" s="289">
        <v>429.66666666666663</v>
      </c>
      <c r="J202" s="289">
        <v>433.63333333333316</v>
      </c>
      <c r="K202" s="254">
        <v>425.7</v>
      </c>
      <c r="L202" s="254">
        <v>418.1</v>
      </c>
      <c r="M202" s="254">
        <v>4.7239800000000001</v>
      </c>
    </row>
    <row r="203" spans="1:13">
      <c r="A203" s="282">
        <v>194</v>
      </c>
      <c r="B203" s="254" t="s">
        <v>510</v>
      </c>
      <c r="C203" s="254">
        <v>729.2</v>
      </c>
      <c r="D203" s="289">
        <v>729.48333333333323</v>
      </c>
      <c r="E203" s="289">
        <v>722.96666666666647</v>
      </c>
      <c r="F203" s="289">
        <v>716.73333333333323</v>
      </c>
      <c r="G203" s="289">
        <v>710.21666666666647</v>
      </c>
      <c r="H203" s="289">
        <v>735.71666666666647</v>
      </c>
      <c r="I203" s="289">
        <v>742.23333333333312</v>
      </c>
      <c r="J203" s="289">
        <v>748.46666666666647</v>
      </c>
      <c r="K203" s="254">
        <v>736</v>
      </c>
      <c r="L203" s="254">
        <v>723.25</v>
      </c>
      <c r="M203" s="254">
        <v>3.4487299999999999</v>
      </c>
    </row>
    <row r="204" spans="1:13">
      <c r="A204" s="282">
        <v>195</v>
      </c>
      <c r="B204" s="254" t="s">
        <v>193</v>
      </c>
      <c r="C204" s="254">
        <v>634.9</v>
      </c>
      <c r="D204" s="289">
        <v>640.53333333333342</v>
      </c>
      <c r="E204" s="289">
        <v>625.06666666666683</v>
      </c>
      <c r="F204" s="289">
        <v>615.23333333333346</v>
      </c>
      <c r="G204" s="289">
        <v>599.76666666666688</v>
      </c>
      <c r="H204" s="289">
        <v>650.36666666666679</v>
      </c>
      <c r="I204" s="289">
        <v>665.83333333333326</v>
      </c>
      <c r="J204" s="289">
        <v>675.66666666666674</v>
      </c>
      <c r="K204" s="254">
        <v>656</v>
      </c>
      <c r="L204" s="254">
        <v>630.70000000000005</v>
      </c>
      <c r="M204" s="254">
        <v>49.957470000000001</v>
      </c>
    </row>
    <row r="205" spans="1:13">
      <c r="A205" s="282">
        <v>196</v>
      </c>
      <c r="B205" s="254" t="s">
        <v>191</v>
      </c>
      <c r="C205" s="254">
        <v>6825.85</v>
      </c>
      <c r="D205" s="289">
        <v>6891.2166666666672</v>
      </c>
      <c r="E205" s="289">
        <v>6726.4833333333345</v>
      </c>
      <c r="F205" s="289">
        <v>6627.1166666666677</v>
      </c>
      <c r="G205" s="289">
        <v>6462.383333333335</v>
      </c>
      <c r="H205" s="289">
        <v>6990.5833333333339</v>
      </c>
      <c r="I205" s="289">
        <v>7155.3166666666675</v>
      </c>
      <c r="J205" s="289">
        <v>7254.6833333333334</v>
      </c>
      <c r="K205" s="254">
        <v>7055.95</v>
      </c>
      <c r="L205" s="254">
        <v>6791.85</v>
      </c>
      <c r="M205" s="254">
        <v>5.9276299999999997</v>
      </c>
    </row>
    <row r="206" spans="1:13">
      <c r="A206" s="282">
        <v>197</v>
      </c>
      <c r="B206" s="254" t="s">
        <v>192</v>
      </c>
      <c r="C206" s="254">
        <v>37.9</v>
      </c>
      <c r="D206" s="289">
        <v>37.550000000000004</v>
      </c>
      <c r="E206" s="289">
        <v>36.500000000000007</v>
      </c>
      <c r="F206" s="289">
        <v>35.1</v>
      </c>
      <c r="G206" s="289">
        <v>34.050000000000004</v>
      </c>
      <c r="H206" s="289">
        <v>38.95000000000001</v>
      </c>
      <c r="I206" s="289">
        <v>40.000000000000007</v>
      </c>
      <c r="J206" s="289">
        <v>41.400000000000013</v>
      </c>
      <c r="K206" s="254">
        <v>38.6</v>
      </c>
      <c r="L206" s="254">
        <v>36.15</v>
      </c>
      <c r="M206" s="254">
        <v>179.69014999999999</v>
      </c>
    </row>
    <row r="207" spans="1:13">
      <c r="A207" s="282">
        <v>198</v>
      </c>
      <c r="B207" s="254" t="s">
        <v>189</v>
      </c>
      <c r="C207" s="254">
        <v>1107.4000000000001</v>
      </c>
      <c r="D207" s="289">
        <v>1110.1000000000001</v>
      </c>
      <c r="E207" s="289">
        <v>1095.3000000000002</v>
      </c>
      <c r="F207" s="289">
        <v>1083.2</v>
      </c>
      <c r="G207" s="289">
        <v>1068.4000000000001</v>
      </c>
      <c r="H207" s="289">
        <v>1122.2000000000003</v>
      </c>
      <c r="I207" s="289">
        <v>1137</v>
      </c>
      <c r="J207" s="289">
        <v>1149.1000000000004</v>
      </c>
      <c r="K207" s="254">
        <v>1124.9000000000001</v>
      </c>
      <c r="L207" s="254">
        <v>1098</v>
      </c>
      <c r="M207" s="254">
        <v>7.6791799999999997</v>
      </c>
    </row>
    <row r="208" spans="1:13">
      <c r="A208" s="282">
        <v>199</v>
      </c>
      <c r="B208" s="254" t="s">
        <v>141</v>
      </c>
      <c r="C208" s="254">
        <v>537.20000000000005</v>
      </c>
      <c r="D208" s="289">
        <v>542.16666666666663</v>
      </c>
      <c r="E208" s="289">
        <v>530.83333333333326</v>
      </c>
      <c r="F208" s="289">
        <v>524.46666666666658</v>
      </c>
      <c r="G208" s="289">
        <v>513.13333333333321</v>
      </c>
      <c r="H208" s="289">
        <v>548.5333333333333</v>
      </c>
      <c r="I208" s="289">
        <v>559.86666666666656</v>
      </c>
      <c r="J208" s="289">
        <v>566.23333333333335</v>
      </c>
      <c r="K208" s="254">
        <v>553.5</v>
      </c>
      <c r="L208" s="254">
        <v>535.79999999999995</v>
      </c>
      <c r="M208" s="254">
        <v>12.44589</v>
      </c>
    </row>
    <row r="209" spans="1:13">
      <c r="A209" s="282">
        <v>200</v>
      </c>
      <c r="B209" s="254" t="s">
        <v>277</v>
      </c>
      <c r="C209" s="254">
        <v>240.5</v>
      </c>
      <c r="D209" s="289">
        <v>241.41666666666666</v>
      </c>
      <c r="E209" s="289">
        <v>239.08333333333331</v>
      </c>
      <c r="F209" s="289">
        <v>237.66666666666666</v>
      </c>
      <c r="G209" s="289">
        <v>235.33333333333331</v>
      </c>
      <c r="H209" s="289">
        <v>242.83333333333331</v>
      </c>
      <c r="I209" s="289">
        <v>245.16666666666663</v>
      </c>
      <c r="J209" s="289">
        <v>246.58333333333331</v>
      </c>
      <c r="K209" s="254">
        <v>243.75</v>
      </c>
      <c r="L209" s="254">
        <v>240</v>
      </c>
      <c r="M209" s="254">
        <v>3.12046</v>
      </c>
    </row>
    <row r="210" spans="1:13">
      <c r="A210" s="282">
        <v>201</v>
      </c>
      <c r="B210" s="254" t="s">
        <v>522</v>
      </c>
      <c r="C210" s="254">
        <v>989.65</v>
      </c>
      <c r="D210" s="289">
        <v>994.68333333333339</v>
      </c>
      <c r="E210" s="289">
        <v>980.26666666666677</v>
      </c>
      <c r="F210" s="289">
        <v>970.88333333333333</v>
      </c>
      <c r="G210" s="289">
        <v>956.4666666666667</v>
      </c>
      <c r="H210" s="289">
        <v>1004.0666666666668</v>
      </c>
      <c r="I210" s="289">
        <v>1018.4833333333333</v>
      </c>
      <c r="J210" s="289">
        <v>1027.8666666666668</v>
      </c>
      <c r="K210" s="254">
        <v>1009.1</v>
      </c>
      <c r="L210" s="254">
        <v>985.3</v>
      </c>
      <c r="M210" s="254">
        <v>0.72492000000000001</v>
      </c>
    </row>
    <row r="211" spans="1:13">
      <c r="A211" s="282">
        <v>202</v>
      </c>
      <c r="B211" s="254" t="s">
        <v>118</v>
      </c>
      <c r="C211" s="254">
        <v>9.4</v>
      </c>
      <c r="D211" s="289">
        <v>9.5</v>
      </c>
      <c r="E211" s="289">
        <v>9.3000000000000007</v>
      </c>
      <c r="F211" s="289">
        <v>9.2000000000000011</v>
      </c>
      <c r="G211" s="289">
        <v>9.0000000000000018</v>
      </c>
      <c r="H211" s="289">
        <v>9.6</v>
      </c>
      <c r="I211" s="289">
        <v>9.7999999999999989</v>
      </c>
      <c r="J211" s="289">
        <v>9.8999999999999986</v>
      </c>
      <c r="K211" s="254">
        <v>9.6999999999999993</v>
      </c>
      <c r="L211" s="254">
        <v>9.4</v>
      </c>
      <c r="M211" s="254">
        <v>988.60393999999997</v>
      </c>
    </row>
    <row r="212" spans="1:13">
      <c r="A212" s="282">
        <v>203</v>
      </c>
      <c r="B212" s="254" t="s">
        <v>195</v>
      </c>
      <c r="C212" s="254">
        <v>1006.15</v>
      </c>
      <c r="D212" s="289">
        <v>1011.8333333333334</v>
      </c>
      <c r="E212" s="289">
        <v>996.86666666666679</v>
      </c>
      <c r="F212" s="289">
        <v>987.58333333333337</v>
      </c>
      <c r="G212" s="289">
        <v>972.61666666666679</v>
      </c>
      <c r="H212" s="289">
        <v>1021.1166666666668</v>
      </c>
      <c r="I212" s="289">
        <v>1036.0833333333333</v>
      </c>
      <c r="J212" s="289">
        <v>1045.3666666666668</v>
      </c>
      <c r="K212" s="254">
        <v>1026.8</v>
      </c>
      <c r="L212" s="254">
        <v>1002.55</v>
      </c>
      <c r="M212" s="254">
        <v>26.388169999999999</v>
      </c>
    </row>
    <row r="213" spans="1:13">
      <c r="A213" s="282">
        <v>204</v>
      </c>
      <c r="B213" s="254" t="s">
        <v>528</v>
      </c>
      <c r="C213" s="254">
        <v>2177.5</v>
      </c>
      <c r="D213" s="289">
        <v>2194.7666666666669</v>
      </c>
      <c r="E213" s="289">
        <v>2148.7333333333336</v>
      </c>
      <c r="F213" s="289">
        <v>2119.9666666666667</v>
      </c>
      <c r="G213" s="289">
        <v>2073.9333333333334</v>
      </c>
      <c r="H213" s="289">
        <v>2223.5333333333338</v>
      </c>
      <c r="I213" s="289">
        <v>2269.5666666666675</v>
      </c>
      <c r="J213" s="289">
        <v>2298.3333333333339</v>
      </c>
      <c r="K213" s="254">
        <v>2240.8000000000002</v>
      </c>
      <c r="L213" s="254">
        <v>2166</v>
      </c>
      <c r="M213" s="254">
        <v>1.38076</v>
      </c>
    </row>
    <row r="214" spans="1:13">
      <c r="A214" s="282">
        <v>205</v>
      </c>
      <c r="B214" s="254" t="s">
        <v>196</v>
      </c>
      <c r="C214" s="289">
        <v>450.1</v>
      </c>
      <c r="D214" s="289">
        <v>447.15000000000003</v>
      </c>
      <c r="E214" s="289">
        <v>442.95000000000005</v>
      </c>
      <c r="F214" s="289">
        <v>435.8</v>
      </c>
      <c r="G214" s="289">
        <v>431.6</v>
      </c>
      <c r="H214" s="289">
        <v>454.30000000000007</v>
      </c>
      <c r="I214" s="289">
        <v>458.5</v>
      </c>
      <c r="J214" s="289">
        <v>465.65000000000009</v>
      </c>
      <c r="K214" s="289">
        <v>451.35</v>
      </c>
      <c r="L214" s="289">
        <v>440</v>
      </c>
      <c r="M214" s="289">
        <v>116.99384999999999</v>
      </c>
    </row>
    <row r="215" spans="1:13">
      <c r="A215" s="282">
        <v>206</v>
      </c>
      <c r="B215" s="254" t="s">
        <v>197</v>
      </c>
      <c r="C215" s="289">
        <v>15.45</v>
      </c>
      <c r="D215" s="289">
        <v>15.5</v>
      </c>
      <c r="E215" s="289">
        <v>15.35</v>
      </c>
      <c r="F215" s="289">
        <v>15.25</v>
      </c>
      <c r="G215" s="289">
        <v>15.1</v>
      </c>
      <c r="H215" s="289">
        <v>15.6</v>
      </c>
      <c r="I215" s="289">
        <v>15.749999999999998</v>
      </c>
      <c r="J215" s="289">
        <v>15.85</v>
      </c>
      <c r="K215" s="289">
        <v>15.65</v>
      </c>
      <c r="L215" s="289">
        <v>15.4</v>
      </c>
      <c r="M215" s="289">
        <v>405.65586999999999</v>
      </c>
    </row>
    <row r="216" spans="1:13">
      <c r="A216" s="282">
        <v>207</v>
      </c>
      <c r="B216" s="254" t="s">
        <v>198</v>
      </c>
      <c r="C216" s="289">
        <v>206.05</v>
      </c>
      <c r="D216" s="289">
        <v>205.01666666666665</v>
      </c>
      <c r="E216" s="289">
        <v>202.0333333333333</v>
      </c>
      <c r="F216" s="289">
        <v>198.01666666666665</v>
      </c>
      <c r="G216" s="289">
        <v>195.0333333333333</v>
      </c>
      <c r="H216" s="289">
        <v>209.0333333333333</v>
      </c>
      <c r="I216" s="289">
        <v>212.01666666666665</v>
      </c>
      <c r="J216" s="289">
        <v>216.0333333333333</v>
      </c>
      <c r="K216" s="289">
        <v>208</v>
      </c>
      <c r="L216" s="289">
        <v>201</v>
      </c>
      <c r="M216" s="289">
        <v>118.21377</v>
      </c>
    </row>
    <row r="217" spans="1:13">
      <c r="A217" s="282"/>
      <c r="B217" s="254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</row>
    <row r="218" spans="1:13">
      <c r="A218" s="38"/>
      <c r="B218" s="273"/>
      <c r="C218" s="272"/>
      <c r="D218" s="272"/>
      <c r="E218" s="272"/>
      <c r="F218" s="272"/>
      <c r="G218" s="272"/>
      <c r="H218" s="272"/>
      <c r="I218" s="272"/>
      <c r="J218" s="272"/>
      <c r="K218" s="272"/>
      <c r="L218" s="293"/>
      <c r="M218" s="13"/>
    </row>
    <row r="219" spans="1:13">
      <c r="A219" s="38"/>
      <c r="B219" s="13"/>
      <c r="C219" s="272"/>
      <c r="D219" s="272"/>
      <c r="E219" s="272"/>
      <c r="F219" s="272"/>
      <c r="G219" s="272"/>
      <c r="H219" s="272"/>
      <c r="I219" s="272"/>
      <c r="J219" s="272"/>
      <c r="K219" s="272"/>
      <c r="L219" s="293"/>
      <c r="M219" s="13"/>
    </row>
    <row r="220" spans="1:13">
      <c r="A220" s="38"/>
      <c r="B220" s="13"/>
      <c r="C220" s="272"/>
      <c r="D220" s="272"/>
      <c r="E220" s="272"/>
      <c r="F220" s="272"/>
      <c r="G220" s="272"/>
      <c r="H220" s="272"/>
      <c r="I220" s="272"/>
      <c r="J220" s="272"/>
      <c r="K220" s="272"/>
      <c r="L220" s="293"/>
      <c r="M220" s="13"/>
    </row>
    <row r="221" spans="1:13">
      <c r="A221" s="290" t="s">
        <v>279</v>
      </c>
      <c r="B221" s="13"/>
      <c r="C221" s="272"/>
      <c r="D221" s="272"/>
      <c r="E221" s="272"/>
      <c r="F221" s="272"/>
      <c r="G221" s="272"/>
      <c r="H221" s="272"/>
      <c r="I221" s="272"/>
      <c r="J221" s="272"/>
      <c r="K221" s="272"/>
      <c r="L221" s="293"/>
      <c r="M221" s="13"/>
    </row>
    <row r="222" spans="1:13">
      <c r="B222" s="13"/>
      <c r="C222" s="272"/>
      <c r="D222" s="272"/>
      <c r="E222" s="272"/>
      <c r="F222" s="272"/>
      <c r="G222" s="272"/>
      <c r="H222" s="272"/>
      <c r="I222" s="272"/>
      <c r="J222" s="272"/>
      <c r="K222" s="272"/>
      <c r="L222" s="293"/>
      <c r="M222" s="13"/>
    </row>
    <row r="223" spans="1:13">
      <c r="B223" s="13"/>
      <c r="C223" s="272"/>
      <c r="D223" s="272"/>
      <c r="E223" s="272"/>
      <c r="F223" s="272"/>
      <c r="G223" s="272"/>
      <c r="H223" s="272"/>
      <c r="I223" s="272"/>
      <c r="J223" s="272"/>
      <c r="K223" s="272"/>
      <c r="L223" s="293"/>
      <c r="M223" s="13"/>
    </row>
    <row r="224" spans="1:13">
      <c r="A224" s="291" t="s">
        <v>280</v>
      </c>
      <c r="B224" s="13"/>
      <c r="C224" s="272"/>
      <c r="D224" s="272"/>
      <c r="E224" s="272"/>
      <c r="F224" s="272"/>
      <c r="G224" s="272"/>
      <c r="H224" s="272"/>
      <c r="I224" s="272"/>
      <c r="J224" s="272"/>
      <c r="K224" s="272"/>
      <c r="L224" s="293"/>
      <c r="M224" s="13"/>
    </row>
    <row r="225" spans="1:15">
      <c r="A225" s="292"/>
      <c r="B225" s="13"/>
      <c r="C225" s="272"/>
      <c r="D225" s="272"/>
      <c r="E225" s="272"/>
      <c r="F225" s="272"/>
      <c r="G225" s="272"/>
      <c r="H225" s="272"/>
      <c r="I225" s="272"/>
      <c r="J225" s="272"/>
      <c r="K225" s="272"/>
      <c r="L225" s="293"/>
      <c r="M225" s="13"/>
    </row>
    <row r="226" spans="1:15">
      <c r="A226" s="276" t="s">
        <v>281</v>
      </c>
      <c r="B226" s="13"/>
      <c r="C226" s="272"/>
      <c r="D226" s="272"/>
      <c r="E226" s="272"/>
      <c r="F226" s="272"/>
      <c r="G226" s="272"/>
      <c r="H226" s="272"/>
      <c r="I226" s="272"/>
      <c r="J226" s="272"/>
      <c r="K226" s="272"/>
      <c r="L226" s="293"/>
      <c r="M226" s="13"/>
    </row>
    <row r="227" spans="1:15">
      <c r="A227" s="277" t="s">
        <v>199</v>
      </c>
      <c r="B227" s="13"/>
      <c r="C227" s="272"/>
      <c r="D227" s="272"/>
      <c r="E227" s="272"/>
      <c r="F227" s="272"/>
      <c r="G227" s="272"/>
      <c r="H227" s="272"/>
      <c r="I227" s="272"/>
      <c r="J227" s="272"/>
      <c r="K227" s="272"/>
      <c r="L227" s="293"/>
      <c r="M227" s="13"/>
      <c r="N227" s="13"/>
      <c r="O227" s="13"/>
    </row>
    <row r="228" spans="1:15">
      <c r="A228" s="277" t="s">
        <v>200</v>
      </c>
      <c r="B228" s="13"/>
      <c r="C228" s="272"/>
      <c r="D228" s="272"/>
      <c r="E228" s="272"/>
      <c r="F228" s="272"/>
      <c r="G228" s="272"/>
      <c r="H228" s="272"/>
      <c r="I228" s="272"/>
      <c r="J228" s="272"/>
      <c r="K228" s="272"/>
      <c r="L228" s="293"/>
      <c r="M228" s="13"/>
      <c r="N228" s="13"/>
      <c r="O228" s="13"/>
    </row>
    <row r="229" spans="1:15">
      <c r="A229" s="277" t="s">
        <v>201</v>
      </c>
      <c r="B229" s="13"/>
      <c r="C229" s="274"/>
      <c r="D229" s="274"/>
      <c r="E229" s="274"/>
      <c r="F229" s="274"/>
      <c r="G229" s="274"/>
      <c r="H229" s="274"/>
      <c r="I229" s="274"/>
      <c r="J229" s="274"/>
      <c r="K229" s="274"/>
      <c r="L229" s="293"/>
      <c r="M229" s="13"/>
      <c r="N229" s="13"/>
      <c r="O229" s="13"/>
    </row>
    <row r="230" spans="1:15">
      <c r="A230" s="277" t="s">
        <v>202</v>
      </c>
      <c r="B230" s="13"/>
      <c r="C230" s="272"/>
      <c r="D230" s="272"/>
      <c r="E230" s="272"/>
      <c r="F230" s="272"/>
      <c r="G230" s="272"/>
      <c r="H230" s="272"/>
      <c r="I230" s="272"/>
      <c r="J230" s="272"/>
      <c r="K230" s="272"/>
      <c r="L230" s="293"/>
      <c r="M230" s="13"/>
      <c r="N230" s="13"/>
      <c r="O230" s="13"/>
    </row>
    <row r="231" spans="1:15">
      <c r="A231" s="277" t="s">
        <v>203</v>
      </c>
      <c r="B231" s="13"/>
      <c r="C231" s="272"/>
      <c r="D231" s="272"/>
      <c r="E231" s="272"/>
      <c r="F231" s="272"/>
      <c r="G231" s="272"/>
      <c r="H231" s="272"/>
      <c r="I231" s="272"/>
      <c r="J231" s="272"/>
      <c r="K231" s="272"/>
      <c r="L231" s="293"/>
      <c r="M231" s="13"/>
      <c r="N231" s="13"/>
      <c r="O231" s="13"/>
    </row>
    <row r="232" spans="1:15">
      <c r="A232" s="278"/>
      <c r="B232" s="13"/>
      <c r="C232" s="272"/>
      <c r="D232" s="272"/>
      <c r="E232" s="272"/>
      <c r="F232" s="272"/>
      <c r="G232" s="272"/>
      <c r="H232" s="272"/>
      <c r="I232" s="272"/>
      <c r="J232" s="272"/>
      <c r="K232" s="272"/>
      <c r="L232" s="293"/>
      <c r="M232" s="13"/>
      <c r="N232" s="13"/>
      <c r="O232" s="13"/>
    </row>
    <row r="233" spans="1:15">
      <c r="A233" s="13"/>
      <c r="B233" s="13"/>
      <c r="C233" s="272"/>
      <c r="D233" s="272"/>
      <c r="E233" s="272"/>
      <c r="F233" s="272"/>
      <c r="G233" s="272"/>
      <c r="H233" s="272"/>
      <c r="I233" s="272"/>
      <c r="J233" s="272"/>
      <c r="K233" s="272"/>
      <c r="L233" s="293"/>
      <c r="M233" s="13"/>
      <c r="N233" s="13"/>
      <c r="O233" s="13"/>
    </row>
    <row r="234" spans="1:15">
      <c r="A234" s="13"/>
      <c r="B234" s="13"/>
      <c r="C234" s="272"/>
      <c r="D234" s="272"/>
      <c r="E234" s="272"/>
      <c r="F234" s="272"/>
      <c r="G234" s="272"/>
      <c r="H234" s="272"/>
      <c r="I234" s="272"/>
      <c r="J234" s="272"/>
      <c r="K234" s="272"/>
      <c r="L234" s="293"/>
      <c r="M234" s="13"/>
      <c r="N234" s="13"/>
      <c r="O234" s="13"/>
    </row>
    <row r="235" spans="1:15">
      <c r="A235" s="13"/>
      <c r="B235" s="13"/>
      <c r="C235" s="272"/>
      <c r="D235" s="272"/>
      <c r="E235" s="272"/>
      <c r="F235" s="272"/>
      <c r="G235" s="272"/>
      <c r="H235" s="272"/>
      <c r="I235" s="272"/>
      <c r="J235" s="272"/>
      <c r="K235" s="272"/>
      <c r="L235" s="293"/>
      <c r="M235" s="13"/>
      <c r="N235" s="13"/>
      <c r="O235" s="13"/>
    </row>
    <row r="236" spans="1:15">
      <c r="A236" s="13"/>
      <c r="B236" s="13"/>
      <c r="C236" s="272"/>
      <c r="D236" s="272"/>
      <c r="E236" s="272"/>
      <c r="F236" s="272"/>
      <c r="G236" s="272"/>
      <c r="H236" s="272"/>
      <c r="I236" s="272"/>
      <c r="J236" s="272"/>
      <c r="K236" s="272"/>
      <c r="L236" s="293"/>
      <c r="M236" s="13"/>
      <c r="N236" s="13"/>
      <c r="O236" s="13"/>
    </row>
    <row r="237" spans="1:15">
      <c r="A237" s="257" t="s">
        <v>204</v>
      </c>
      <c r="B237" s="13"/>
      <c r="C237" s="272"/>
      <c r="D237" s="272"/>
      <c r="E237" s="272"/>
      <c r="F237" s="272"/>
      <c r="G237" s="272"/>
      <c r="H237" s="272"/>
      <c r="I237" s="272"/>
      <c r="J237" s="272"/>
      <c r="K237" s="272"/>
      <c r="L237" s="293"/>
      <c r="M237" s="13"/>
      <c r="N237" s="13"/>
      <c r="O237" s="13"/>
    </row>
    <row r="238" spans="1:15">
      <c r="A238" s="275" t="s">
        <v>205</v>
      </c>
      <c r="B238" s="13"/>
      <c r="C238" s="272"/>
      <c r="D238" s="272"/>
      <c r="E238" s="272"/>
      <c r="F238" s="272"/>
      <c r="G238" s="272"/>
      <c r="H238" s="272"/>
      <c r="I238" s="272"/>
      <c r="J238" s="272"/>
      <c r="K238" s="272"/>
      <c r="L238" s="293"/>
      <c r="M238" s="13"/>
    </row>
    <row r="239" spans="1:15">
      <c r="A239" s="275" t="s">
        <v>206</v>
      </c>
      <c r="B239" s="13"/>
      <c r="C239" s="272"/>
      <c r="D239" s="272"/>
      <c r="E239" s="272"/>
      <c r="F239" s="272"/>
      <c r="G239" s="272"/>
      <c r="H239" s="272"/>
      <c r="I239" s="272"/>
      <c r="J239" s="272"/>
      <c r="K239" s="272"/>
      <c r="L239" s="293"/>
      <c r="M239" s="13"/>
    </row>
    <row r="240" spans="1:15">
      <c r="A240" s="275" t="s">
        <v>207</v>
      </c>
      <c r="B240" s="13"/>
      <c r="C240" s="272"/>
      <c r="D240" s="272"/>
      <c r="E240" s="272"/>
      <c r="F240" s="272"/>
      <c r="G240" s="272"/>
      <c r="H240" s="272"/>
      <c r="I240" s="272"/>
      <c r="J240" s="272"/>
      <c r="K240" s="272"/>
      <c r="L240" s="293"/>
      <c r="M240" s="13"/>
    </row>
    <row r="241" spans="1:13">
      <c r="A241" s="279" t="s">
        <v>208</v>
      </c>
      <c r="B241" s="13"/>
      <c r="C241" s="272"/>
      <c r="D241" s="272"/>
      <c r="E241" s="272"/>
      <c r="F241" s="272"/>
      <c r="G241" s="272"/>
      <c r="H241" s="272"/>
      <c r="I241" s="272"/>
      <c r="J241" s="272"/>
      <c r="K241" s="272"/>
      <c r="L241" s="293"/>
      <c r="M241" s="13"/>
    </row>
    <row r="242" spans="1:13">
      <c r="A242" s="279" t="s">
        <v>209</v>
      </c>
      <c r="B242" s="13"/>
      <c r="C242" s="272"/>
      <c r="D242" s="272"/>
      <c r="E242" s="272"/>
      <c r="F242" s="272"/>
      <c r="G242" s="272"/>
      <c r="H242" s="272"/>
      <c r="I242" s="272"/>
      <c r="J242" s="272"/>
      <c r="K242" s="272"/>
      <c r="L242" s="293"/>
      <c r="M242" s="13"/>
    </row>
    <row r="243" spans="1:13">
      <c r="A243" s="279" t="s">
        <v>210</v>
      </c>
      <c r="B243" s="13"/>
      <c r="C243" s="272"/>
      <c r="D243" s="272"/>
      <c r="E243" s="272"/>
      <c r="F243" s="272"/>
      <c r="G243" s="272"/>
      <c r="H243" s="272"/>
      <c r="I243" s="272"/>
      <c r="J243" s="272"/>
      <c r="K243" s="272"/>
      <c r="L243" s="293"/>
      <c r="M243" s="13"/>
    </row>
    <row r="244" spans="1:13">
      <c r="A244" s="279" t="s">
        <v>211</v>
      </c>
      <c r="B244" s="13"/>
      <c r="C244" s="272"/>
      <c r="D244" s="272"/>
      <c r="E244" s="272"/>
      <c r="F244" s="272"/>
      <c r="G244" s="272"/>
      <c r="H244" s="272"/>
      <c r="I244" s="272"/>
      <c r="J244" s="272"/>
      <c r="K244" s="272"/>
      <c r="L244" s="293"/>
      <c r="M244" s="13"/>
    </row>
    <row r="245" spans="1:13">
      <c r="A245" s="279" t="s">
        <v>212</v>
      </c>
      <c r="B245" s="13"/>
      <c r="C245" s="272"/>
      <c r="D245" s="272"/>
      <c r="E245" s="272"/>
      <c r="F245" s="272"/>
      <c r="G245" s="272"/>
      <c r="H245" s="272"/>
      <c r="I245" s="272"/>
      <c r="J245" s="272"/>
      <c r="K245" s="272"/>
      <c r="L245" s="293"/>
      <c r="M245" s="13"/>
    </row>
    <row r="246" spans="1:13">
      <c r="A246" s="279" t="s">
        <v>213</v>
      </c>
      <c r="B246" s="13"/>
      <c r="C246" s="274"/>
      <c r="D246" s="274"/>
      <c r="E246" s="274"/>
      <c r="F246" s="274"/>
      <c r="G246" s="274"/>
      <c r="H246" s="274"/>
      <c r="I246" s="274"/>
      <c r="J246" s="274"/>
      <c r="K246" s="274"/>
      <c r="L246" s="293"/>
      <c r="M246" s="13"/>
    </row>
    <row r="247" spans="1:13">
      <c r="B247" s="13"/>
      <c r="C247" s="272"/>
      <c r="D247" s="272"/>
      <c r="E247" s="272"/>
      <c r="F247" s="272"/>
      <c r="G247" s="272"/>
      <c r="H247" s="272"/>
      <c r="I247" s="272"/>
      <c r="J247" s="272"/>
      <c r="K247" s="272"/>
      <c r="L247" s="293"/>
      <c r="M247" s="13"/>
    </row>
    <row r="248" spans="1:13">
      <c r="B248" s="13"/>
      <c r="C248" s="272"/>
      <c r="D248" s="272"/>
      <c r="E248" s="272"/>
      <c r="F248" s="272"/>
      <c r="G248" s="272"/>
      <c r="H248" s="272"/>
      <c r="I248" s="272"/>
      <c r="J248" s="272"/>
      <c r="K248" s="272"/>
      <c r="L248" s="293"/>
      <c r="M248" s="13"/>
    </row>
    <row r="249" spans="1:13">
      <c r="B249" s="13"/>
      <c r="C249" s="272"/>
      <c r="D249" s="272"/>
      <c r="E249" s="272"/>
      <c r="F249" s="272"/>
      <c r="G249" s="272"/>
      <c r="H249" s="272"/>
      <c r="I249" s="272"/>
      <c r="J249" s="272"/>
      <c r="K249" s="272"/>
      <c r="L249" s="293"/>
      <c r="M249" s="13"/>
    </row>
    <row r="250" spans="1:13">
      <c r="B250" s="13"/>
      <c r="C250" s="272"/>
      <c r="D250" s="272"/>
      <c r="E250" s="272"/>
      <c r="F250" s="272"/>
      <c r="G250" s="272"/>
      <c r="H250" s="272"/>
      <c r="I250" s="272"/>
      <c r="J250" s="272"/>
      <c r="K250" s="272"/>
      <c r="L250" s="293"/>
      <c r="M250" s="13"/>
    </row>
    <row r="251" spans="1:13">
      <c r="B251" s="13"/>
      <c r="C251" s="272"/>
      <c r="D251" s="272"/>
      <c r="E251" s="272"/>
      <c r="F251" s="272"/>
      <c r="G251" s="272"/>
      <c r="H251" s="272"/>
      <c r="I251" s="272"/>
      <c r="J251" s="272"/>
      <c r="K251" s="272"/>
      <c r="L251" s="293"/>
      <c r="M251" s="13"/>
    </row>
    <row r="252" spans="1:13">
      <c r="B252" s="13"/>
      <c r="C252" s="272"/>
      <c r="D252" s="272"/>
      <c r="E252" s="272"/>
      <c r="F252" s="272"/>
      <c r="G252" s="272"/>
      <c r="H252" s="272"/>
      <c r="I252" s="272"/>
      <c r="J252" s="272"/>
      <c r="K252" s="272"/>
      <c r="L252" s="293"/>
      <c r="M252" s="13"/>
    </row>
    <row r="253" spans="1:13">
      <c r="B253" s="13"/>
      <c r="C253" s="272"/>
      <c r="D253" s="272"/>
      <c r="E253" s="272"/>
      <c r="F253" s="272"/>
      <c r="G253" s="272"/>
      <c r="H253" s="272"/>
      <c r="I253" s="272"/>
      <c r="J253" s="272"/>
      <c r="K253" s="272"/>
      <c r="L253" s="293"/>
      <c r="M253" s="13"/>
    </row>
    <row r="254" spans="1:13">
      <c r="B254" s="13"/>
      <c r="C254" s="272"/>
      <c r="D254" s="272"/>
      <c r="E254" s="272"/>
      <c r="F254" s="272"/>
      <c r="G254" s="272"/>
      <c r="H254" s="272"/>
      <c r="I254" s="272"/>
      <c r="J254" s="272"/>
      <c r="K254" s="272"/>
      <c r="L254" s="293"/>
      <c r="M254" s="13"/>
    </row>
    <row r="255" spans="1:13">
      <c r="B255" s="13"/>
      <c r="C255" s="272"/>
      <c r="D255" s="272"/>
      <c r="E255" s="272"/>
      <c r="F255" s="272"/>
      <c r="G255" s="272"/>
      <c r="H255" s="272"/>
      <c r="I255" s="272"/>
      <c r="J255" s="272"/>
      <c r="K255" s="272"/>
      <c r="L255" s="293"/>
      <c r="M255" s="13"/>
    </row>
    <row r="256" spans="1:13">
      <c r="B256" s="13"/>
      <c r="C256" s="272"/>
      <c r="D256" s="272"/>
      <c r="E256" s="272"/>
      <c r="F256" s="272"/>
      <c r="G256" s="272"/>
      <c r="H256" s="272"/>
      <c r="I256" s="272"/>
      <c r="J256" s="272"/>
      <c r="K256" s="272"/>
      <c r="L256" s="293"/>
      <c r="M256" s="13"/>
    </row>
    <row r="257" spans="2:13">
      <c r="B257" s="13"/>
      <c r="C257" s="272"/>
      <c r="D257" s="272"/>
      <c r="E257" s="272"/>
      <c r="F257" s="272"/>
      <c r="G257" s="272"/>
      <c r="H257" s="272"/>
      <c r="I257" s="272"/>
      <c r="J257" s="272"/>
      <c r="K257" s="272"/>
      <c r="L257" s="293"/>
      <c r="M257" s="13"/>
    </row>
    <row r="258" spans="2:13">
      <c r="B258" s="13"/>
      <c r="C258" s="272"/>
      <c r="D258" s="272"/>
      <c r="E258" s="272"/>
      <c r="F258" s="272"/>
      <c r="G258" s="272"/>
      <c r="H258" s="272"/>
      <c r="I258" s="272"/>
      <c r="J258" s="272"/>
      <c r="K258" s="272"/>
      <c r="L258" s="293"/>
      <c r="M258" s="13"/>
    </row>
    <row r="259" spans="2:13">
      <c r="B259" s="13"/>
      <c r="C259" s="272"/>
      <c r="D259" s="272"/>
      <c r="E259" s="272"/>
      <c r="F259" s="272"/>
      <c r="G259" s="272"/>
      <c r="H259" s="272"/>
      <c r="I259" s="272"/>
      <c r="J259" s="272"/>
      <c r="K259" s="272"/>
      <c r="L259" s="293"/>
      <c r="M259" s="13"/>
    </row>
    <row r="260" spans="2:13">
      <c r="B260" s="13"/>
      <c r="C260" s="272"/>
      <c r="D260" s="272"/>
      <c r="E260" s="272"/>
      <c r="F260" s="272"/>
      <c r="G260" s="272"/>
      <c r="H260" s="272"/>
      <c r="I260" s="272"/>
      <c r="J260" s="272"/>
      <c r="K260" s="272"/>
      <c r="L260" s="293"/>
      <c r="M260" s="13"/>
    </row>
    <row r="261" spans="2:13">
      <c r="B261" s="13"/>
      <c r="C261" s="272"/>
      <c r="D261" s="272"/>
      <c r="E261" s="272"/>
      <c r="F261" s="272"/>
      <c r="G261" s="272"/>
      <c r="H261" s="272"/>
      <c r="I261" s="272"/>
      <c r="J261" s="272"/>
      <c r="K261" s="272"/>
      <c r="L261" s="293"/>
      <c r="M261" s="13"/>
    </row>
    <row r="262" spans="2:13">
      <c r="B262" s="13"/>
      <c r="C262" s="272"/>
      <c r="D262" s="272"/>
      <c r="E262" s="272"/>
      <c r="F262" s="272"/>
      <c r="G262" s="272"/>
      <c r="H262" s="272"/>
      <c r="I262" s="272"/>
      <c r="J262" s="272"/>
      <c r="K262" s="272"/>
      <c r="L262" s="293"/>
      <c r="M262" s="13"/>
    </row>
    <row r="263" spans="2:13">
      <c r="B263" s="13"/>
      <c r="C263" s="272"/>
      <c r="D263" s="272"/>
      <c r="E263" s="272"/>
      <c r="F263" s="272"/>
      <c r="G263" s="272"/>
      <c r="H263" s="272"/>
      <c r="I263" s="272"/>
      <c r="J263" s="272"/>
      <c r="K263" s="272"/>
      <c r="L263" s="293"/>
      <c r="M263" s="13"/>
    </row>
    <row r="264" spans="2:13">
      <c r="B264" s="13"/>
      <c r="C264" s="272"/>
      <c r="D264" s="272"/>
      <c r="E264" s="272"/>
      <c r="F264" s="272"/>
      <c r="G264" s="272"/>
      <c r="H264" s="272"/>
      <c r="I264" s="272"/>
      <c r="J264" s="272"/>
      <c r="K264" s="272"/>
      <c r="L264" s="293"/>
      <c r="M264" s="13"/>
    </row>
    <row r="265" spans="2:13">
      <c r="B265" s="13"/>
      <c r="C265" s="272"/>
      <c r="D265" s="272"/>
      <c r="E265" s="272"/>
      <c r="F265" s="272"/>
      <c r="G265" s="272"/>
      <c r="H265" s="272"/>
      <c r="I265" s="272"/>
      <c r="J265" s="272"/>
      <c r="K265" s="272"/>
      <c r="L265" s="293"/>
      <c r="M265" s="13"/>
    </row>
    <row r="266" spans="2:13">
      <c r="B266" s="13"/>
      <c r="C266" s="272"/>
      <c r="D266" s="272"/>
      <c r="E266" s="272"/>
      <c r="F266" s="272"/>
      <c r="G266" s="272"/>
      <c r="H266" s="272"/>
      <c r="I266" s="272"/>
      <c r="J266" s="272"/>
      <c r="K266" s="272"/>
      <c r="L266" s="293"/>
      <c r="M266" s="13"/>
    </row>
    <row r="267" spans="2:13">
      <c r="B267" s="13"/>
      <c r="C267" s="272"/>
      <c r="D267" s="272"/>
      <c r="E267" s="272"/>
      <c r="F267" s="272"/>
      <c r="G267" s="272"/>
      <c r="H267" s="272"/>
      <c r="I267" s="272"/>
      <c r="J267" s="272"/>
      <c r="K267" s="272"/>
      <c r="L267" s="293"/>
      <c r="M267" s="13"/>
    </row>
    <row r="268" spans="2:13">
      <c r="B268" s="13"/>
      <c r="C268" s="272"/>
      <c r="D268" s="272"/>
      <c r="E268" s="272"/>
      <c r="F268" s="272"/>
      <c r="G268" s="272"/>
      <c r="H268" s="272"/>
      <c r="I268" s="272"/>
      <c r="J268" s="272"/>
      <c r="K268" s="272"/>
      <c r="L268" s="293"/>
      <c r="M268" s="13"/>
    </row>
    <row r="269" spans="2:13">
      <c r="B269" s="13"/>
      <c r="C269" s="272"/>
      <c r="D269" s="272"/>
      <c r="E269" s="272"/>
      <c r="F269" s="272"/>
      <c r="G269" s="272"/>
      <c r="H269" s="272"/>
      <c r="I269" s="272"/>
      <c r="J269" s="272"/>
      <c r="K269" s="272"/>
      <c r="L269" s="293"/>
      <c r="M269" s="13"/>
    </row>
    <row r="270" spans="2:13">
      <c r="B270" s="13"/>
      <c r="C270" s="272"/>
      <c r="D270" s="272"/>
      <c r="E270" s="272"/>
      <c r="F270" s="272"/>
      <c r="G270" s="272"/>
      <c r="H270" s="272"/>
      <c r="I270" s="272"/>
      <c r="J270" s="272"/>
      <c r="K270" s="272"/>
      <c r="L270" s="293"/>
      <c r="M270" s="13"/>
    </row>
    <row r="271" spans="2:13">
      <c r="B271" s="13"/>
      <c r="C271" s="272"/>
      <c r="D271" s="272"/>
      <c r="E271" s="272"/>
      <c r="F271" s="272"/>
      <c r="G271" s="272"/>
      <c r="H271" s="272"/>
      <c r="I271" s="272"/>
      <c r="J271" s="272"/>
      <c r="K271" s="272"/>
      <c r="L271" s="293"/>
      <c r="M271" s="13"/>
    </row>
    <row r="272" spans="2:13">
      <c r="B272" s="13"/>
      <c r="C272" s="272"/>
      <c r="D272" s="272"/>
      <c r="E272" s="272"/>
      <c r="F272" s="272"/>
      <c r="G272" s="272"/>
      <c r="H272" s="272"/>
      <c r="I272" s="272"/>
      <c r="J272" s="272"/>
      <c r="K272" s="272"/>
      <c r="L272" s="293"/>
      <c r="M272" s="13"/>
    </row>
    <row r="273" spans="2:13">
      <c r="B273" s="13"/>
      <c r="C273" s="272"/>
      <c r="D273" s="272"/>
      <c r="E273" s="272"/>
      <c r="F273" s="272"/>
      <c r="G273" s="272"/>
      <c r="H273" s="272"/>
      <c r="I273" s="272"/>
      <c r="J273" s="272"/>
      <c r="K273" s="272"/>
      <c r="L273" s="293"/>
      <c r="M273" s="13"/>
    </row>
    <row r="274" spans="2:13">
      <c r="B274" s="13"/>
      <c r="C274" s="272"/>
      <c r="D274" s="272"/>
      <c r="E274" s="272"/>
      <c r="F274" s="272"/>
      <c r="G274" s="272"/>
      <c r="H274" s="272"/>
      <c r="I274" s="272"/>
      <c r="J274" s="272"/>
      <c r="K274" s="272"/>
      <c r="L274" s="293"/>
      <c r="M274" s="13"/>
    </row>
    <row r="275" spans="2:13">
      <c r="B275" s="13"/>
      <c r="C275" s="272"/>
      <c r="D275" s="272"/>
      <c r="E275" s="272"/>
      <c r="F275" s="272"/>
      <c r="G275" s="272"/>
      <c r="H275" s="272"/>
      <c r="I275" s="272"/>
      <c r="J275" s="272"/>
      <c r="K275" s="272"/>
      <c r="L275" s="293"/>
      <c r="M275" s="13"/>
    </row>
    <row r="276" spans="2:13">
      <c r="B276" s="13"/>
      <c r="C276" s="272"/>
      <c r="D276" s="272"/>
      <c r="E276" s="272"/>
      <c r="F276" s="272"/>
      <c r="G276" s="272"/>
      <c r="H276" s="272"/>
      <c r="I276" s="272"/>
      <c r="J276" s="272"/>
      <c r="K276" s="272"/>
      <c r="L276" s="293"/>
      <c r="M276" s="13"/>
    </row>
    <row r="277" spans="2:13">
      <c r="B277" s="13"/>
      <c r="C277" s="272"/>
      <c r="D277" s="272"/>
      <c r="E277" s="272"/>
      <c r="F277" s="272"/>
      <c r="G277" s="272"/>
      <c r="H277" s="272"/>
      <c r="I277" s="272"/>
      <c r="J277" s="272"/>
      <c r="K277" s="272"/>
      <c r="L277" s="293"/>
      <c r="M277" s="13"/>
    </row>
    <row r="278" spans="2:13">
      <c r="B278" s="13"/>
      <c r="C278" s="272"/>
      <c r="D278" s="272"/>
      <c r="E278" s="272"/>
      <c r="F278" s="272"/>
      <c r="G278" s="272"/>
      <c r="H278" s="272"/>
      <c r="I278" s="272"/>
      <c r="J278" s="272"/>
      <c r="K278" s="272"/>
      <c r="L278" s="293"/>
      <c r="M278" s="13"/>
    </row>
    <row r="279" spans="2:13">
      <c r="B279" s="13"/>
      <c r="C279" s="272"/>
      <c r="D279" s="272"/>
      <c r="E279" s="272"/>
      <c r="F279" s="272"/>
      <c r="G279" s="272"/>
      <c r="H279" s="272"/>
      <c r="I279" s="272"/>
      <c r="J279" s="272"/>
      <c r="K279" s="272"/>
      <c r="L279" s="293"/>
      <c r="M279" s="13"/>
    </row>
    <row r="280" spans="2:13">
      <c r="B280" s="13"/>
      <c r="C280" s="272"/>
      <c r="D280" s="272"/>
      <c r="E280" s="272"/>
      <c r="F280" s="272"/>
      <c r="G280" s="272"/>
      <c r="H280" s="272"/>
      <c r="I280" s="272"/>
      <c r="J280" s="272"/>
      <c r="K280" s="272"/>
      <c r="L280" s="293"/>
      <c r="M280" s="13"/>
    </row>
    <row r="281" spans="2:13">
      <c r="B281" s="13"/>
      <c r="C281" s="272"/>
      <c r="D281" s="272"/>
      <c r="E281" s="272"/>
      <c r="F281" s="272"/>
      <c r="G281" s="272"/>
      <c r="H281" s="272"/>
      <c r="I281" s="272"/>
      <c r="J281" s="272"/>
      <c r="K281" s="272"/>
      <c r="L281" s="293"/>
      <c r="M281" s="13"/>
    </row>
    <row r="282" spans="2:13">
      <c r="B282" s="13"/>
      <c r="C282" s="272"/>
      <c r="D282" s="272"/>
      <c r="E282" s="272"/>
      <c r="F282" s="272"/>
      <c r="G282" s="272"/>
      <c r="H282" s="272"/>
      <c r="I282" s="272"/>
      <c r="J282" s="272"/>
      <c r="K282" s="272"/>
      <c r="L282" s="293"/>
      <c r="M282" s="13"/>
    </row>
    <row r="283" spans="2:13">
      <c r="B283" s="13"/>
      <c r="C283" s="272"/>
      <c r="D283" s="272"/>
      <c r="E283" s="272"/>
      <c r="F283" s="272"/>
      <c r="G283" s="272"/>
      <c r="H283" s="272"/>
      <c r="I283" s="272"/>
      <c r="J283" s="272"/>
      <c r="K283" s="272"/>
      <c r="L283" s="293"/>
      <c r="M283" s="13"/>
    </row>
    <row r="284" spans="2:13">
      <c r="B284" s="13"/>
      <c r="C284" s="272"/>
      <c r="D284" s="272"/>
      <c r="E284" s="272"/>
      <c r="F284" s="272"/>
      <c r="G284" s="272"/>
      <c r="H284" s="272"/>
      <c r="I284" s="272"/>
      <c r="J284" s="272"/>
      <c r="K284" s="272"/>
      <c r="L284" s="293"/>
      <c r="M284" s="13"/>
    </row>
    <row r="285" spans="2:13">
      <c r="B285" s="13"/>
      <c r="C285" s="272"/>
      <c r="D285" s="272"/>
      <c r="E285" s="272"/>
      <c r="F285" s="272"/>
      <c r="G285" s="272"/>
      <c r="H285" s="272"/>
      <c r="I285" s="272"/>
      <c r="J285" s="272"/>
      <c r="K285" s="272"/>
      <c r="L285" s="293"/>
      <c r="M285" s="13"/>
    </row>
    <row r="286" spans="2:13">
      <c r="B286" s="13"/>
      <c r="C286" s="272"/>
      <c r="D286" s="272"/>
      <c r="E286" s="272"/>
      <c r="F286" s="272"/>
      <c r="G286" s="272"/>
      <c r="H286" s="272"/>
      <c r="I286" s="272"/>
      <c r="J286" s="272"/>
      <c r="K286" s="272"/>
      <c r="L286" s="293"/>
      <c r="M286" s="13"/>
    </row>
    <row r="287" spans="2:13">
      <c r="B287" s="13"/>
      <c r="C287" s="272"/>
      <c r="D287" s="272"/>
      <c r="E287" s="272"/>
      <c r="F287" s="272"/>
      <c r="G287" s="272"/>
      <c r="H287" s="272"/>
      <c r="I287" s="272"/>
      <c r="J287" s="272"/>
      <c r="K287" s="272"/>
      <c r="L287" s="293"/>
      <c r="M287" s="13"/>
    </row>
    <row r="288" spans="2:13">
      <c r="B288" s="13"/>
      <c r="C288" s="272"/>
      <c r="D288" s="272"/>
      <c r="E288" s="272"/>
      <c r="F288" s="272"/>
      <c r="G288" s="272"/>
      <c r="H288" s="272"/>
      <c r="I288" s="272"/>
      <c r="J288" s="272"/>
      <c r="K288" s="272"/>
      <c r="L288" s="293"/>
      <c r="M288" s="13"/>
    </row>
    <row r="289" spans="2:13">
      <c r="B289" s="13"/>
      <c r="C289" s="272"/>
      <c r="D289" s="272"/>
      <c r="E289" s="272"/>
      <c r="F289" s="272"/>
      <c r="G289" s="272"/>
      <c r="H289" s="272"/>
      <c r="I289" s="272"/>
      <c r="J289" s="272"/>
      <c r="K289" s="272"/>
      <c r="L289" s="293"/>
      <c r="M289" s="13"/>
    </row>
    <row r="290" spans="2:13">
      <c r="B290" s="13"/>
      <c r="C290" s="272"/>
      <c r="D290" s="272"/>
      <c r="E290" s="272"/>
      <c r="F290" s="272"/>
      <c r="G290" s="272"/>
      <c r="H290" s="272"/>
      <c r="I290" s="272"/>
      <c r="J290" s="272"/>
      <c r="K290" s="272"/>
      <c r="L290" s="293"/>
      <c r="M290" s="13"/>
    </row>
    <row r="291" spans="2:13">
      <c r="B291" s="13"/>
      <c r="C291" s="272"/>
      <c r="D291" s="272"/>
      <c r="E291" s="272"/>
      <c r="F291" s="272"/>
      <c r="G291" s="272"/>
      <c r="H291" s="272"/>
      <c r="I291" s="272"/>
      <c r="J291" s="272"/>
      <c r="K291" s="272"/>
      <c r="L291" s="293"/>
      <c r="M291" s="13"/>
    </row>
    <row r="292" spans="2:13">
      <c r="B292" s="13"/>
      <c r="C292" s="272"/>
      <c r="D292" s="272"/>
      <c r="E292" s="272"/>
      <c r="F292" s="272"/>
      <c r="G292" s="272"/>
      <c r="H292" s="272"/>
      <c r="I292" s="272"/>
      <c r="J292" s="272"/>
      <c r="K292" s="272"/>
      <c r="L292" s="293"/>
      <c r="M292" s="13"/>
    </row>
    <row r="293" spans="2:13">
      <c r="B293" s="13"/>
      <c r="C293" s="272"/>
      <c r="D293" s="272"/>
      <c r="E293" s="272"/>
      <c r="F293" s="272"/>
      <c r="G293" s="272"/>
      <c r="H293" s="272"/>
      <c r="I293" s="272"/>
      <c r="J293" s="272"/>
      <c r="K293" s="272"/>
      <c r="L293" s="293"/>
      <c r="M293" s="13"/>
    </row>
    <row r="294" spans="2:13">
      <c r="B294" s="13"/>
      <c r="C294" s="274"/>
      <c r="D294" s="274"/>
      <c r="E294" s="274"/>
      <c r="F294" s="274"/>
      <c r="G294" s="274"/>
      <c r="H294" s="274"/>
      <c r="I294" s="274"/>
      <c r="J294" s="274"/>
      <c r="K294" s="274"/>
      <c r="L294" s="293"/>
      <c r="M294" s="13"/>
    </row>
    <row r="295" spans="2:13">
      <c r="B295" s="13"/>
      <c r="C295" s="272"/>
      <c r="D295" s="272"/>
      <c r="E295" s="272"/>
      <c r="F295" s="272"/>
      <c r="G295" s="272"/>
      <c r="H295" s="272"/>
      <c r="I295" s="272"/>
      <c r="J295" s="272"/>
      <c r="K295" s="272"/>
      <c r="L295" s="293"/>
      <c r="M295" s="13"/>
    </row>
    <row r="296" spans="2:13">
      <c r="B296" s="13"/>
      <c r="C296" s="272"/>
      <c r="D296" s="272"/>
      <c r="E296" s="272"/>
      <c r="F296" s="272"/>
      <c r="G296" s="272"/>
      <c r="H296" s="272"/>
      <c r="I296" s="272"/>
      <c r="J296" s="272"/>
      <c r="K296" s="272"/>
      <c r="L296" s="293"/>
      <c r="M296" s="13"/>
    </row>
    <row r="297" spans="2:13">
      <c r="B297" s="13"/>
      <c r="C297" s="272"/>
      <c r="D297" s="272"/>
      <c r="E297" s="272"/>
      <c r="F297" s="272"/>
      <c r="G297" s="272"/>
      <c r="H297" s="272"/>
      <c r="I297" s="272"/>
      <c r="J297" s="272"/>
      <c r="K297" s="272"/>
      <c r="L297" s="293"/>
      <c r="M297" s="13"/>
    </row>
    <row r="298" spans="2:13">
      <c r="B298" s="13"/>
      <c r="C298" s="272"/>
      <c r="D298" s="272"/>
      <c r="E298" s="272"/>
      <c r="F298" s="272"/>
      <c r="G298" s="272"/>
      <c r="H298" s="272"/>
      <c r="I298" s="272"/>
      <c r="J298" s="272"/>
      <c r="K298" s="272"/>
      <c r="L298" s="293"/>
      <c r="M298" s="13"/>
    </row>
    <row r="299" spans="2:13">
      <c r="B299" s="13"/>
      <c r="C299" s="272"/>
      <c r="D299" s="272"/>
      <c r="E299" s="272"/>
      <c r="F299" s="272"/>
      <c r="G299" s="272"/>
      <c r="H299" s="272"/>
      <c r="I299" s="272"/>
      <c r="J299" s="272"/>
      <c r="K299" s="272"/>
      <c r="L299" s="293"/>
      <c r="M299" s="13"/>
    </row>
    <row r="300" spans="2:13">
      <c r="B300" s="13"/>
      <c r="C300" s="272"/>
      <c r="D300" s="272"/>
      <c r="E300" s="272"/>
      <c r="F300" s="272"/>
      <c r="G300" s="272"/>
      <c r="H300" s="272"/>
      <c r="I300" s="272"/>
      <c r="J300" s="272"/>
      <c r="K300" s="272"/>
      <c r="L300" s="293"/>
      <c r="M300" s="13"/>
    </row>
    <row r="301" spans="2:13">
      <c r="B301" s="13"/>
      <c r="C301" s="272"/>
      <c r="D301" s="272"/>
      <c r="E301" s="272"/>
      <c r="F301" s="272"/>
      <c r="G301" s="272"/>
      <c r="H301" s="272"/>
      <c r="I301" s="272"/>
      <c r="J301" s="272"/>
      <c r="K301" s="272"/>
      <c r="L301" s="293"/>
      <c r="M301" s="13"/>
    </row>
    <row r="302" spans="2:13">
      <c r="B302" s="13"/>
      <c r="C302" s="272"/>
      <c r="D302" s="272"/>
      <c r="E302" s="272"/>
      <c r="F302" s="272"/>
      <c r="G302" s="272"/>
      <c r="H302" s="272"/>
      <c r="I302" s="272"/>
      <c r="J302" s="272"/>
      <c r="K302" s="272"/>
      <c r="L302" s="293"/>
      <c r="M302" s="13"/>
    </row>
    <row r="303" spans="2:13">
      <c r="B303" s="13"/>
      <c r="C303" s="272"/>
      <c r="D303" s="272"/>
      <c r="E303" s="272"/>
      <c r="F303" s="272"/>
      <c r="G303" s="272"/>
      <c r="H303" s="272"/>
      <c r="I303" s="272"/>
      <c r="J303" s="272"/>
      <c r="K303" s="272"/>
      <c r="L303" s="293"/>
      <c r="M303" s="13"/>
    </row>
    <row r="304" spans="2:13">
      <c r="B304" s="13"/>
      <c r="C304" s="272"/>
      <c r="D304" s="272"/>
      <c r="E304" s="272"/>
      <c r="F304" s="272"/>
      <c r="G304" s="272"/>
      <c r="H304" s="272"/>
      <c r="I304" s="272"/>
      <c r="J304" s="272"/>
      <c r="K304" s="272"/>
      <c r="L304" s="293"/>
      <c r="M304" s="13"/>
    </row>
    <row r="305" spans="2:13">
      <c r="B305" s="13"/>
      <c r="C305" s="272"/>
      <c r="D305" s="272"/>
      <c r="E305" s="272"/>
      <c r="F305" s="272"/>
      <c r="G305" s="272"/>
      <c r="H305" s="272"/>
      <c r="I305" s="272"/>
      <c r="J305" s="272"/>
      <c r="K305" s="272"/>
      <c r="L305" s="293"/>
      <c r="M305" s="13"/>
    </row>
    <row r="306" spans="2:13">
      <c r="B306" s="13"/>
      <c r="C306" s="272"/>
      <c r="D306" s="272"/>
      <c r="E306" s="272"/>
      <c r="F306" s="272"/>
      <c r="G306" s="272"/>
      <c r="H306" s="272"/>
      <c r="I306" s="272"/>
      <c r="J306" s="272"/>
      <c r="K306" s="272"/>
      <c r="L306" s="293"/>
      <c r="M306" s="13"/>
    </row>
    <row r="307" spans="2:13">
      <c r="B307" s="13"/>
      <c r="C307" s="272"/>
      <c r="D307" s="272"/>
      <c r="E307" s="272"/>
      <c r="F307" s="272"/>
      <c r="G307" s="272"/>
      <c r="H307" s="272"/>
      <c r="I307" s="272"/>
      <c r="J307" s="272"/>
      <c r="K307" s="272"/>
      <c r="L307" s="293"/>
      <c r="M307" s="13"/>
    </row>
    <row r="308" spans="2:13">
      <c r="B308" s="13"/>
      <c r="C308" s="272"/>
      <c r="D308" s="272"/>
      <c r="E308" s="272"/>
      <c r="F308" s="272"/>
      <c r="G308" s="272"/>
      <c r="H308" s="272"/>
      <c r="I308" s="272"/>
      <c r="J308" s="272"/>
      <c r="K308" s="272"/>
      <c r="L308" s="293"/>
      <c r="M308" s="13"/>
    </row>
    <row r="309" spans="2:13">
      <c r="B309" s="13"/>
      <c r="C309" s="272"/>
      <c r="D309" s="272"/>
      <c r="E309" s="272"/>
      <c r="F309" s="272"/>
      <c r="G309" s="272"/>
      <c r="H309" s="272"/>
      <c r="I309" s="272"/>
      <c r="J309" s="272"/>
      <c r="K309" s="272"/>
      <c r="L309" s="293"/>
      <c r="M309" s="13"/>
    </row>
    <row r="310" spans="2:13">
      <c r="B310" s="13"/>
      <c r="C310" s="272"/>
      <c r="D310" s="272"/>
      <c r="E310" s="272"/>
      <c r="F310" s="272"/>
      <c r="G310" s="272"/>
      <c r="H310" s="272"/>
      <c r="I310" s="272"/>
      <c r="J310" s="272"/>
      <c r="K310" s="272"/>
      <c r="L310" s="293"/>
      <c r="M310" s="13"/>
    </row>
    <row r="311" spans="2:13">
      <c r="B311" s="13"/>
      <c r="C311" s="272"/>
      <c r="D311" s="272"/>
      <c r="E311" s="272"/>
      <c r="F311" s="272"/>
      <c r="G311" s="272"/>
      <c r="H311" s="272"/>
      <c r="I311" s="272"/>
      <c r="J311" s="272"/>
      <c r="K311" s="272"/>
      <c r="L311" s="293"/>
      <c r="M311" s="13"/>
    </row>
    <row r="312" spans="2:13">
      <c r="B312" s="13"/>
      <c r="C312" s="272"/>
      <c r="D312" s="272"/>
      <c r="E312" s="272"/>
      <c r="F312" s="272"/>
      <c r="G312" s="272"/>
      <c r="H312" s="272"/>
      <c r="I312" s="272"/>
      <c r="J312" s="272"/>
      <c r="K312" s="272"/>
      <c r="L312" s="293"/>
      <c r="M312" s="13"/>
    </row>
    <row r="313" spans="2:13">
      <c r="B313" s="13"/>
      <c r="C313" s="272"/>
      <c r="D313" s="272"/>
      <c r="E313" s="272"/>
      <c r="F313" s="272"/>
      <c r="G313" s="272"/>
      <c r="H313" s="272"/>
      <c r="I313" s="272"/>
      <c r="J313" s="272"/>
      <c r="K313" s="272"/>
      <c r="L313" s="293"/>
      <c r="M313" s="13"/>
    </row>
    <row r="314" spans="2:13">
      <c r="B314" s="13"/>
      <c r="C314" s="272"/>
      <c r="D314" s="272"/>
      <c r="E314" s="272"/>
      <c r="F314" s="272"/>
      <c r="G314" s="272"/>
      <c r="H314" s="272"/>
      <c r="I314" s="272"/>
      <c r="J314" s="272"/>
      <c r="K314" s="272"/>
      <c r="L314" s="293"/>
      <c r="M314" s="13"/>
    </row>
    <row r="315" spans="2:13">
      <c r="B315" s="13"/>
      <c r="C315" s="272"/>
      <c r="D315" s="272"/>
      <c r="E315" s="272"/>
      <c r="F315" s="272"/>
      <c r="G315" s="272"/>
      <c r="H315" s="272"/>
      <c r="I315" s="272"/>
      <c r="J315" s="272"/>
      <c r="K315" s="272"/>
      <c r="L315" s="293"/>
      <c r="M315" s="13"/>
    </row>
    <row r="316" spans="2:13">
      <c r="B316" s="13"/>
      <c r="C316" s="272"/>
      <c r="D316" s="272"/>
      <c r="E316" s="272"/>
      <c r="F316" s="272"/>
      <c r="G316" s="272"/>
      <c r="H316" s="272"/>
      <c r="I316" s="272"/>
      <c r="J316" s="272"/>
      <c r="K316" s="272"/>
      <c r="L316" s="293"/>
      <c r="M316" s="13"/>
    </row>
    <row r="317" spans="2:13">
      <c r="B317" s="13"/>
      <c r="C317" s="272"/>
      <c r="D317" s="272"/>
      <c r="E317" s="272"/>
      <c r="F317" s="272"/>
      <c r="G317" s="272"/>
      <c r="H317" s="272"/>
      <c r="I317" s="272"/>
      <c r="J317" s="272"/>
      <c r="K317" s="272"/>
      <c r="L317" s="293"/>
      <c r="M317" s="13"/>
    </row>
    <row r="318" spans="2:13">
      <c r="B318" s="13"/>
      <c r="C318" s="272"/>
      <c r="D318" s="272"/>
      <c r="E318" s="272"/>
      <c r="F318" s="272"/>
      <c r="G318" s="272"/>
      <c r="H318" s="272"/>
      <c r="I318" s="272"/>
      <c r="J318" s="272"/>
      <c r="K318" s="272"/>
      <c r="L318" s="293"/>
      <c r="M318" s="13"/>
    </row>
    <row r="319" spans="2:13">
      <c r="B319" s="13"/>
      <c r="C319" s="272"/>
      <c r="D319" s="272"/>
      <c r="E319" s="272"/>
      <c r="F319" s="272"/>
      <c r="G319" s="272"/>
      <c r="H319" s="272"/>
      <c r="I319" s="272"/>
      <c r="J319" s="272"/>
      <c r="K319" s="272"/>
      <c r="L319" s="293"/>
      <c r="M319" s="13"/>
    </row>
    <row r="320" spans="2:13">
      <c r="B320" s="13"/>
      <c r="C320" s="272"/>
      <c r="D320" s="272"/>
      <c r="E320" s="272"/>
      <c r="F320" s="272"/>
      <c r="G320" s="272"/>
      <c r="H320" s="272"/>
      <c r="I320" s="272"/>
      <c r="J320" s="272"/>
      <c r="K320" s="272"/>
      <c r="L320" s="293"/>
      <c r="M320" s="13"/>
    </row>
    <row r="321" spans="2:13">
      <c r="B321" s="13"/>
      <c r="C321" s="272"/>
      <c r="D321" s="272"/>
      <c r="E321" s="272"/>
      <c r="F321" s="272"/>
      <c r="G321" s="272"/>
      <c r="H321" s="272"/>
      <c r="I321" s="272"/>
      <c r="J321" s="272"/>
      <c r="K321" s="272"/>
      <c r="L321" s="293"/>
      <c r="M321" s="13"/>
    </row>
    <row r="322" spans="2:13">
      <c r="B322" s="13"/>
      <c r="C322" s="272"/>
      <c r="D322" s="272"/>
      <c r="E322" s="272"/>
      <c r="F322" s="272"/>
      <c r="G322" s="272"/>
      <c r="H322" s="272"/>
      <c r="I322" s="272"/>
      <c r="J322" s="272"/>
      <c r="K322" s="272"/>
      <c r="L322" s="293"/>
      <c r="M322" s="13"/>
    </row>
    <row r="323" spans="2:13">
      <c r="B323" s="13"/>
      <c r="C323" s="272"/>
      <c r="D323" s="272"/>
      <c r="E323" s="272"/>
      <c r="F323" s="272"/>
      <c r="G323" s="272"/>
      <c r="H323" s="272"/>
      <c r="I323" s="272"/>
      <c r="J323" s="272"/>
      <c r="K323" s="272"/>
      <c r="L323" s="293"/>
      <c r="M323" s="13"/>
    </row>
    <row r="324" spans="2:13">
      <c r="B324" s="13"/>
      <c r="C324" s="272"/>
      <c r="D324" s="272"/>
      <c r="E324" s="272"/>
      <c r="F324" s="272"/>
      <c r="G324" s="272"/>
      <c r="H324" s="272"/>
      <c r="I324" s="272"/>
      <c r="J324" s="272"/>
      <c r="K324" s="272"/>
      <c r="L324" s="293"/>
      <c r="M324" s="13"/>
    </row>
    <row r="325" spans="2:13">
      <c r="B325" s="13"/>
      <c r="C325" s="272"/>
      <c r="D325" s="272"/>
      <c r="E325" s="272"/>
      <c r="F325" s="272"/>
      <c r="G325" s="272"/>
      <c r="H325" s="272"/>
      <c r="I325" s="272"/>
      <c r="J325" s="272"/>
      <c r="K325" s="272"/>
      <c r="L325" s="293"/>
      <c r="M325" s="13"/>
    </row>
    <row r="326" spans="2:13">
      <c r="B326" s="13"/>
      <c r="C326" s="272"/>
      <c r="D326" s="272"/>
      <c r="E326" s="272"/>
      <c r="F326" s="272"/>
      <c r="G326" s="272"/>
      <c r="H326" s="272"/>
      <c r="I326" s="272"/>
      <c r="J326" s="272"/>
      <c r="K326" s="272"/>
      <c r="L326" s="293"/>
      <c r="M326" s="13"/>
    </row>
    <row r="327" spans="2:13">
      <c r="B327" s="13"/>
      <c r="C327" s="272"/>
      <c r="D327" s="272"/>
      <c r="E327" s="272"/>
      <c r="F327" s="272"/>
      <c r="G327" s="272"/>
      <c r="H327" s="272"/>
      <c r="I327" s="272"/>
      <c r="J327" s="272"/>
      <c r="K327" s="272"/>
      <c r="L327" s="293"/>
      <c r="M327" s="13"/>
    </row>
    <row r="328" spans="2:13">
      <c r="B328" s="13"/>
      <c r="C328" s="272"/>
      <c r="D328" s="272"/>
      <c r="E328" s="272"/>
      <c r="F328" s="272"/>
      <c r="G328" s="272"/>
      <c r="H328" s="272"/>
      <c r="I328" s="272"/>
      <c r="J328" s="272"/>
      <c r="K328" s="272"/>
      <c r="L328" s="293"/>
      <c r="M328" s="13"/>
    </row>
    <row r="329" spans="2:13">
      <c r="B329" s="13"/>
      <c r="C329" s="272"/>
      <c r="D329" s="272"/>
      <c r="E329" s="272"/>
      <c r="F329" s="272"/>
      <c r="G329" s="272"/>
      <c r="H329" s="272"/>
      <c r="I329" s="272"/>
      <c r="J329" s="272"/>
      <c r="K329" s="272"/>
      <c r="L329" s="293"/>
      <c r="M329" s="13"/>
    </row>
    <row r="330" spans="2:13">
      <c r="B330" s="13"/>
      <c r="C330" s="272"/>
      <c r="D330" s="272"/>
      <c r="E330" s="272"/>
      <c r="F330" s="272"/>
      <c r="G330" s="272"/>
      <c r="H330" s="272"/>
      <c r="I330" s="272"/>
      <c r="J330" s="272"/>
      <c r="K330" s="272"/>
      <c r="L330" s="293"/>
      <c r="M330" s="13"/>
    </row>
    <row r="331" spans="2:13">
      <c r="B331" s="13"/>
      <c r="C331" s="272"/>
      <c r="D331" s="272"/>
      <c r="E331" s="272"/>
      <c r="F331" s="272"/>
      <c r="G331" s="272"/>
      <c r="H331" s="272"/>
      <c r="I331" s="272"/>
      <c r="J331" s="272"/>
      <c r="K331" s="272"/>
      <c r="L331" s="293"/>
      <c r="M331" s="13"/>
    </row>
    <row r="332" spans="2:13">
      <c r="B332" s="13"/>
      <c r="C332" s="272"/>
      <c r="D332" s="272"/>
      <c r="E332" s="272"/>
      <c r="F332" s="272"/>
      <c r="G332" s="272"/>
      <c r="H332" s="272"/>
      <c r="I332" s="272"/>
      <c r="J332" s="272"/>
      <c r="K332" s="272"/>
      <c r="L332" s="293"/>
      <c r="M332" s="13"/>
    </row>
    <row r="333" spans="2:13">
      <c r="B333" s="13"/>
      <c r="C333" s="272"/>
      <c r="D333" s="272"/>
      <c r="E333" s="272"/>
      <c r="F333" s="272"/>
      <c r="G333" s="272"/>
      <c r="H333" s="272"/>
      <c r="I333" s="272"/>
      <c r="J333" s="272"/>
      <c r="K333" s="272"/>
      <c r="L333" s="293"/>
      <c r="M333" s="13"/>
    </row>
    <row r="334" spans="2:13">
      <c r="B334" s="13"/>
      <c r="C334" s="272"/>
      <c r="D334" s="272"/>
      <c r="E334" s="272"/>
      <c r="F334" s="272"/>
      <c r="G334" s="272"/>
      <c r="H334" s="272"/>
      <c r="I334" s="272"/>
      <c r="J334" s="272"/>
      <c r="K334" s="272"/>
      <c r="L334" s="293"/>
      <c r="M334" s="13"/>
    </row>
    <row r="335" spans="2:13">
      <c r="B335" s="13"/>
      <c r="C335" s="274"/>
      <c r="D335" s="274"/>
      <c r="E335" s="272"/>
      <c r="F335" s="272"/>
      <c r="G335" s="272"/>
      <c r="H335" s="274"/>
      <c r="I335" s="274"/>
      <c r="J335" s="274"/>
      <c r="K335" s="274"/>
      <c r="L335" s="293"/>
      <c r="M335" s="13"/>
    </row>
    <row r="336" spans="2:13">
      <c r="B336" s="13"/>
      <c r="C336" s="272"/>
      <c r="D336" s="272"/>
      <c r="E336" s="272"/>
      <c r="F336" s="272"/>
      <c r="G336" s="272"/>
      <c r="H336" s="272"/>
      <c r="I336" s="272"/>
      <c r="J336" s="272"/>
      <c r="K336" s="272"/>
      <c r="L336" s="293"/>
      <c r="M336" s="13"/>
    </row>
    <row r="337" spans="2:13">
      <c r="B337" s="13"/>
      <c r="C337" s="272"/>
      <c r="D337" s="272"/>
      <c r="E337" s="272"/>
      <c r="F337" s="272"/>
      <c r="G337" s="272"/>
      <c r="H337" s="272"/>
      <c r="I337" s="272"/>
      <c r="J337" s="272"/>
      <c r="K337" s="272"/>
      <c r="L337" s="293"/>
      <c r="M337" s="13"/>
    </row>
    <row r="338" spans="2:13">
      <c r="B338" s="13"/>
      <c r="C338" s="272"/>
      <c r="D338" s="272"/>
      <c r="E338" s="272"/>
      <c r="F338" s="272"/>
      <c r="G338" s="272"/>
      <c r="H338" s="272"/>
      <c r="I338" s="272"/>
      <c r="J338" s="272"/>
      <c r="K338" s="272"/>
      <c r="L338" s="293"/>
      <c r="M338" s="13"/>
    </row>
    <row r="339" spans="2:13">
      <c r="B339" s="13"/>
      <c r="C339" s="272"/>
      <c r="D339" s="272"/>
      <c r="E339" s="272"/>
      <c r="F339" s="272"/>
      <c r="G339" s="272"/>
      <c r="H339" s="272"/>
      <c r="I339" s="272"/>
      <c r="J339" s="272"/>
      <c r="K339" s="272"/>
      <c r="L339" s="293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B12" sqref="B12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45"/>
      <c r="B1" s="545"/>
      <c r="C1" s="243"/>
      <c r="D1" s="243"/>
    </row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26.25" customHeight="1">
      <c r="L5" s="246" t="s">
        <v>282</v>
      </c>
    </row>
    <row r="6" spans="1:15">
      <c r="A6" s="256" t="s">
        <v>15</v>
      </c>
      <c r="K6" s="266">
        <f>Main!B10</f>
        <v>44298</v>
      </c>
    </row>
    <row r="7" spans="1:15">
      <c r="A7"/>
      <c r="C7" s="8" t="s">
        <v>283</v>
      </c>
    </row>
    <row r="8" spans="1:15">
      <c r="A8" s="257"/>
      <c r="B8" s="258"/>
      <c r="C8" s="258"/>
      <c r="D8" s="258"/>
      <c r="E8" s="258"/>
      <c r="F8" s="258"/>
      <c r="G8" s="259"/>
      <c r="H8" s="258"/>
      <c r="I8" s="258"/>
      <c r="J8" s="258"/>
      <c r="K8" s="258"/>
      <c r="L8" s="258"/>
      <c r="M8" s="258"/>
    </row>
    <row r="9" spans="1:15" ht="13.5" customHeight="1">
      <c r="A9" s="542" t="s">
        <v>16</v>
      </c>
      <c r="B9" s="543" t="s">
        <v>18</v>
      </c>
      <c r="C9" s="541" t="s">
        <v>19</v>
      </c>
      <c r="D9" s="541" t="s">
        <v>20</v>
      </c>
      <c r="E9" s="541" t="s">
        <v>21</v>
      </c>
      <c r="F9" s="541"/>
      <c r="G9" s="541"/>
      <c r="H9" s="541" t="s">
        <v>22</v>
      </c>
      <c r="I9" s="541"/>
      <c r="J9" s="541"/>
      <c r="K9" s="260"/>
      <c r="L9" s="267"/>
      <c r="M9" s="268"/>
    </row>
    <row r="10" spans="1:15" ht="42.75" customHeight="1">
      <c r="A10" s="537"/>
      <c r="B10" s="539"/>
      <c r="C10" s="544" t="s">
        <v>23</v>
      </c>
      <c r="D10" s="544"/>
      <c r="E10" s="262" t="s">
        <v>24</v>
      </c>
      <c r="F10" s="262" t="s">
        <v>25</v>
      </c>
      <c r="G10" s="262" t="s">
        <v>26</v>
      </c>
      <c r="H10" s="262" t="s">
        <v>27</v>
      </c>
      <c r="I10" s="262" t="s">
        <v>28</v>
      </c>
      <c r="J10" s="262" t="s">
        <v>29</v>
      </c>
      <c r="K10" s="262" t="s">
        <v>30</v>
      </c>
      <c r="L10" s="269" t="s">
        <v>31</v>
      </c>
      <c r="M10" s="270" t="s">
        <v>214</v>
      </c>
    </row>
    <row r="11" spans="1:15" ht="12" customHeight="1">
      <c r="A11" s="254">
        <v>1</v>
      </c>
      <c r="B11" s="497" t="s">
        <v>284</v>
      </c>
      <c r="C11" s="494">
        <v>27624.1</v>
      </c>
      <c r="D11" s="495">
        <v>27782.599999999995</v>
      </c>
      <c r="E11" s="495">
        <v>27241.349999999991</v>
      </c>
      <c r="F11" s="495">
        <v>26858.599999999995</v>
      </c>
      <c r="G11" s="495">
        <v>26317.349999999991</v>
      </c>
      <c r="H11" s="495">
        <v>28165.349999999991</v>
      </c>
      <c r="I11" s="495">
        <v>28706.6</v>
      </c>
      <c r="J11" s="495">
        <v>29089.349999999991</v>
      </c>
      <c r="K11" s="494">
        <v>28323.85</v>
      </c>
      <c r="L11" s="494">
        <v>27399.85</v>
      </c>
      <c r="M11" s="494">
        <v>2.4389999999999998E-2</v>
      </c>
    </row>
    <row r="12" spans="1:15" ht="12" customHeight="1">
      <c r="A12" s="254">
        <v>2</v>
      </c>
      <c r="B12" s="497" t="s">
        <v>785</v>
      </c>
      <c r="C12" s="494">
        <v>1380.4</v>
      </c>
      <c r="D12" s="495">
        <v>1387.7833333333335</v>
      </c>
      <c r="E12" s="495">
        <v>1367.616666666667</v>
      </c>
      <c r="F12" s="495">
        <v>1354.8333333333335</v>
      </c>
      <c r="G12" s="495">
        <v>1334.666666666667</v>
      </c>
      <c r="H12" s="495">
        <v>1400.5666666666671</v>
      </c>
      <c r="I12" s="495">
        <v>1420.7333333333336</v>
      </c>
      <c r="J12" s="495">
        <v>1433.5166666666671</v>
      </c>
      <c r="K12" s="494">
        <v>1407.95</v>
      </c>
      <c r="L12" s="494">
        <v>1375</v>
      </c>
      <c r="M12" s="494">
        <v>0.83099999999999996</v>
      </c>
    </row>
    <row r="13" spans="1:15" ht="12" customHeight="1">
      <c r="A13" s="254">
        <v>3</v>
      </c>
      <c r="B13" s="497" t="s">
        <v>816</v>
      </c>
      <c r="C13" s="494">
        <v>1517</v>
      </c>
      <c r="D13" s="495">
        <v>1497.3333333333333</v>
      </c>
      <c r="E13" s="495">
        <v>1464.6666666666665</v>
      </c>
      <c r="F13" s="495">
        <v>1412.3333333333333</v>
      </c>
      <c r="G13" s="495">
        <v>1379.6666666666665</v>
      </c>
      <c r="H13" s="495">
        <v>1549.6666666666665</v>
      </c>
      <c r="I13" s="495">
        <v>1582.333333333333</v>
      </c>
      <c r="J13" s="495">
        <v>1634.6666666666665</v>
      </c>
      <c r="K13" s="494">
        <v>1530</v>
      </c>
      <c r="L13" s="494">
        <v>1445</v>
      </c>
      <c r="M13" s="494">
        <v>1.1225000000000001</v>
      </c>
    </row>
    <row r="14" spans="1:15" ht="12" customHeight="1">
      <c r="A14" s="254">
        <v>4</v>
      </c>
      <c r="B14" s="497" t="s">
        <v>38</v>
      </c>
      <c r="C14" s="494">
        <v>1960.75</v>
      </c>
      <c r="D14" s="495">
        <v>1977.3500000000001</v>
      </c>
      <c r="E14" s="495">
        <v>1931.8500000000004</v>
      </c>
      <c r="F14" s="495">
        <v>1902.9500000000003</v>
      </c>
      <c r="G14" s="495">
        <v>1857.4500000000005</v>
      </c>
      <c r="H14" s="495">
        <v>2006.2500000000002</v>
      </c>
      <c r="I14" s="495">
        <v>2051.75</v>
      </c>
      <c r="J14" s="495">
        <v>2080.65</v>
      </c>
      <c r="K14" s="494">
        <v>2022.85</v>
      </c>
      <c r="L14" s="494">
        <v>1948.45</v>
      </c>
      <c r="M14" s="494">
        <v>13.768409999999999</v>
      </c>
    </row>
    <row r="15" spans="1:15" ht="12" customHeight="1">
      <c r="A15" s="254">
        <v>5</v>
      </c>
      <c r="B15" s="497" t="s">
        <v>285</v>
      </c>
      <c r="C15" s="494">
        <v>1966.85</v>
      </c>
      <c r="D15" s="495">
        <v>1967.6333333333332</v>
      </c>
      <c r="E15" s="495">
        <v>1949.2166666666665</v>
      </c>
      <c r="F15" s="495">
        <v>1931.5833333333333</v>
      </c>
      <c r="G15" s="495">
        <v>1913.1666666666665</v>
      </c>
      <c r="H15" s="495">
        <v>1985.2666666666664</v>
      </c>
      <c r="I15" s="495">
        <v>2003.6833333333334</v>
      </c>
      <c r="J15" s="495">
        <v>2021.3166666666664</v>
      </c>
      <c r="K15" s="494">
        <v>1986.05</v>
      </c>
      <c r="L15" s="494">
        <v>1950</v>
      </c>
      <c r="M15" s="494">
        <v>0.11518</v>
      </c>
    </row>
    <row r="16" spans="1:15" ht="12" customHeight="1">
      <c r="A16" s="254">
        <v>6</v>
      </c>
      <c r="B16" s="497" t="s">
        <v>286</v>
      </c>
      <c r="C16" s="494">
        <v>1303.75</v>
      </c>
      <c r="D16" s="495">
        <v>1292.7166666666665</v>
      </c>
      <c r="E16" s="495">
        <v>1272.083333333333</v>
      </c>
      <c r="F16" s="495">
        <v>1240.4166666666665</v>
      </c>
      <c r="G16" s="495">
        <v>1219.7833333333331</v>
      </c>
      <c r="H16" s="495">
        <v>1324.383333333333</v>
      </c>
      <c r="I16" s="495">
        <v>1345.0166666666667</v>
      </c>
      <c r="J16" s="495">
        <v>1376.6833333333329</v>
      </c>
      <c r="K16" s="494">
        <v>1313.35</v>
      </c>
      <c r="L16" s="494">
        <v>1261.05</v>
      </c>
      <c r="M16" s="494">
        <v>2.0754800000000002</v>
      </c>
    </row>
    <row r="17" spans="1:13" ht="12" customHeight="1">
      <c r="A17" s="254">
        <v>7</v>
      </c>
      <c r="B17" s="497" t="s">
        <v>222</v>
      </c>
      <c r="C17" s="494">
        <v>1174.5</v>
      </c>
      <c r="D17" s="495">
        <v>1198.1833333333334</v>
      </c>
      <c r="E17" s="495">
        <v>1146.3666666666668</v>
      </c>
      <c r="F17" s="495">
        <v>1118.2333333333333</v>
      </c>
      <c r="G17" s="495">
        <v>1066.4166666666667</v>
      </c>
      <c r="H17" s="495">
        <v>1226.3166666666668</v>
      </c>
      <c r="I17" s="495">
        <v>1278.1333333333334</v>
      </c>
      <c r="J17" s="495">
        <v>1306.2666666666669</v>
      </c>
      <c r="K17" s="494">
        <v>1250</v>
      </c>
      <c r="L17" s="494">
        <v>1170.05</v>
      </c>
      <c r="M17" s="494">
        <v>18.223890000000001</v>
      </c>
    </row>
    <row r="18" spans="1:13" ht="12" customHeight="1">
      <c r="A18" s="254">
        <v>8</v>
      </c>
      <c r="B18" s="497" t="s">
        <v>734</v>
      </c>
      <c r="C18" s="494">
        <v>733.5</v>
      </c>
      <c r="D18" s="495">
        <v>730.80000000000007</v>
      </c>
      <c r="E18" s="495">
        <v>716.60000000000014</v>
      </c>
      <c r="F18" s="495">
        <v>699.7</v>
      </c>
      <c r="G18" s="495">
        <v>685.50000000000011</v>
      </c>
      <c r="H18" s="495">
        <v>747.70000000000016</v>
      </c>
      <c r="I18" s="495">
        <v>761.9000000000002</v>
      </c>
      <c r="J18" s="495">
        <v>778.80000000000018</v>
      </c>
      <c r="K18" s="494">
        <v>745</v>
      </c>
      <c r="L18" s="494">
        <v>713.9</v>
      </c>
      <c r="M18" s="494">
        <v>15.343780000000001</v>
      </c>
    </row>
    <row r="19" spans="1:13" ht="12" customHeight="1">
      <c r="A19" s="254">
        <v>9</v>
      </c>
      <c r="B19" s="497" t="s">
        <v>735</v>
      </c>
      <c r="C19" s="494">
        <v>1404.1</v>
      </c>
      <c r="D19" s="495">
        <v>1409.25</v>
      </c>
      <c r="E19" s="495">
        <v>1392.85</v>
      </c>
      <c r="F19" s="495">
        <v>1381.6</v>
      </c>
      <c r="G19" s="495">
        <v>1365.1999999999998</v>
      </c>
      <c r="H19" s="495">
        <v>1420.5</v>
      </c>
      <c r="I19" s="495">
        <v>1436.9</v>
      </c>
      <c r="J19" s="495">
        <v>1448.15</v>
      </c>
      <c r="K19" s="494">
        <v>1425.65</v>
      </c>
      <c r="L19" s="494">
        <v>1398</v>
      </c>
      <c r="M19" s="494">
        <v>2.4647399999999999</v>
      </c>
    </row>
    <row r="20" spans="1:13" ht="12" customHeight="1">
      <c r="A20" s="254">
        <v>10</v>
      </c>
      <c r="B20" s="497" t="s">
        <v>287</v>
      </c>
      <c r="C20" s="494">
        <v>2327.1999999999998</v>
      </c>
      <c r="D20" s="495">
        <v>2349.4</v>
      </c>
      <c r="E20" s="495">
        <v>2278.8000000000002</v>
      </c>
      <c r="F20" s="495">
        <v>2230.4</v>
      </c>
      <c r="G20" s="495">
        <v>2159.8000000000002</v>
      </c>
      <c r="H20" s="495">
        <v>2397.8000000000002</v>
      </c>
      <c r="I20" s="495">
        <v>2468.3999999999996</v>
      </c>
      <c r="J20" s="495">
        <v>2516.8000000000002</v>
      </c>
      <c r="K20" s="494">
        <v>2420</v>
      </c>
      <c r="L20" s="494">
        <v>2301</v>
      </c>
      <c r="M20" s="494">
        <v>3.2648600000000001</v>
      </c>
    </row>
    <row r="21" spans="1:13" ht="12" customHeight="1">
      <c r="A21" s="254">
        <v>11</v>
      </c>
      <c r="B21" s="497" t="s">
        <v>288</v>
      </c>
      <c r="C21" s="494">
        <v>15233.55</v>
      </c>
      <c r="D21" s="495">
        <v>15148.949999999999</v>
      </c>
      <c r="E21" s="495">
        <v>15044.899999999998</v>
      </c>
      <c r="F21" s="495">
        <v>14856.249999999998</v>
      </c>
      <c r="G21" s="495">
        <v>14752.199999999997</v>
      </c>
      <c r="H21" s="495">
        <v>15337.599999999999</v>
      </c>
      <c r="I21" s="495">
        <v>15441.649999999998</v>
      </c>
      <c r="J21" s="495">
        <v>15630.3</v>
      </c>
      <c r="K21" s="494">
        <v>15253</v>
      </c>
      <c r="L21" s="494">
        <v>14960.3</v>
      </c>
      <c r="M21" s="494">
        <v>0.17352000000000001</v>
      </c>
    </row>
    <row r="22" spans="1:13" ht="12" customHeight="1">
      <c r="A22" s="254">
        <v>12</v>
      </c>
      <c r="B22" s="497" t="s">
        <v>40</v>
      </c>
      <c r="C22" s="494">
        <v>1201.4000000000001</v>
      </c>
      <c r="D22" s="495">
        <v>1193.5333333333335</v>
      </c>
      <c r="E22" s="495">
        <v>1159.0666666666671</v>
      </c>
      <c r="F22" s="495">
        <v>1116.7333333333336</v>
      </c>
      <c r="G22" s="495">
        <v>1082.2666666666671</v>
      </c>
      <c r="H22" s="495">
        <v>1235.866666666667</v>
      </c>
      <c r="I22" s="495">
        <v>1270.3333333333337</v>
      </c>
      <c r="J22" s="495">
        <v>1312.666666666667</v>
      </c>
      <c r="K22" s="494">
        <v>1228</v>
      </c>
      <c r="L22" s="494">
        <v>1151.2</v>
      </c>
      <c r="M22" s="494">
        <v>129.2302</v>
      </c>
    </row>
    <row r="23" spans="1:13">
      <c r="A23" s="254">
        <v>13</v>
      </c>
      <c r="B23" s="497" t="s">
        <v>289</v>
      </c>
      <c r="C23" s="494">
        <v>1142.75</v>
      </c>
      <c r="D23" s="495">
        <v>1152.5833333333333</v>
      </c>
      <c r="E23" s="495">
        <v>1120.1666666666665</v>
      </c>
      <c r="F23" s="495">
        <v>1097.5833333333333</v>
      </c>
      <c r="G23" s="495">
        <v>1065.1666666666665</v>
      </c>
      <c r="H23" s="495">
        <v>1175.1666666666665</v>
      </c>
      <c r="I23" s="495">
        <v>1207.583333333333</v>
      </c>
      <c r="J23" s="495">
        <v>1230.1666666666665</v>
      </c>
      <c r="K23" s="494">
        <v>1185</v>
      </c>
      <c r="L23" s="494">
        <v>1130</v>
      </c>
      <c r="M23" s="494">
        <v>5.2646300000000004</v>
      </c>
    </row>
    <row r="24" spans="1:13">
      <c r="A24" s="254">
        <v>14</v>
      </c>
      <c r="B24" s="497" t="s">
        <v>41</v>
      </c>
      <c r="C24" s="494">
        <v>823.6</v>
      </c>
      <c r="D24" s="495">
        <v>825.88333333333321</v>
      </c>
      <c r="E24" s="495">
        <v>814.76666666666642</v>
      </c>
      <c r="F24" s="495">
        <v>805.93333333333317</v>
      </c>
      <c r="G24" s="495">
        <v>794.81666666666638</v>
      </c>
      <c r="H24" s="495">
        <v>834.71666666666647</v>
      </c>
      <c r="I24" s="495">
        <v>845.83333333333326</v>
      </c>
      <c r="J24" s="495">
        <v>854.66666666666652</v>
      </c>
      <c r="K24" s="494">
        <v>837</v>
      </c>
      <c r="L24" s="494">
        <v>817.05</v>
      </c>
      <c r="M24" s="494">
        <v>218.04785000000001</v>
      </c>
    </row>
    <row r="25" spans="1:13">
      <c r="A25" s="254">
        <v>15</v>
      </c>
      <c r="B25" s="497" t="s">
        <v>831</v>
      </c>
      <c r="C25" s="494">
        <v>1092.55</v>
      </c>
      <c r="D25" s="495">
        <v>1058.3666666666666</v>
      </c>
      <c r="E25" s="495">
        <v>1024.1833333333332</v>
      </c>
      <c r="F25" s="495">
        <v>955.81666666666661</v>
      </c>
      <c r="G25" s="495">
        <v>921.63333333333321</v>
      </c>
      <c r="H25" s="495">
        <v>1126.7333333333331</v>
      </c>
      <c r="I25" s="495">
        <v>1160.9166666666665</v>
      </c>
      <c r="J25" s="495">
        <v>1229.2833333333331</v>
      </c>
      <c r="K25" s="494">
        <v>1092.55</v>
      </c>
      <c r="L25" s="494">
        <v>990</v>
      </c>
      <c r="M25" s="494">
        <v>35.990310000000001</v>
      </c>
    </row>
    <row r="26" spans="1:13">
      <c r="A26" s="254">
        <v>16</v>
      </c>
      <c r="B26" s="497" t="s">
        <v>290</v>
      </c>
      <c r="C26" s="494">
        <v>973.55</v>
      </c>
      <c r="D26" s="495">
        <v>983.36666666666667</v>
      </c>
      <c r="E26" s="495">
        <v>942.73333333333335</v>
      </c>
      <c r="F26" s="495">
        <v>911.91666666666663</v>
      </c>
      <c r="G26" s="495">
        <v>871.2833333333333</v>
      </c>
      <c r="H26" s="495">
        <v>1014.1833333333334</v>
      </c>
      <c r="I26" s="495">
        <v>1054.8166666666668</v>
      </c>
      <c r="J26" s="495">
        <v>1085.6333333333334</v>
      </c>
      <c r="K26" s="494">
        <v>1024</v>
      </c>
      <c r="L26" s="494">
        <v>952.55</v>
      </c>
      <c r="M26" s="494">
        <v>28.93544</v>
      </c>
    </row>
    <row r="27" spans="1:13">
      <c r="A27" s="254">
        <v>17</v>
      </c>
      <c r="B27" s="497" t="s">
        <v>223</v>
      </c>
      <c r="C27" s="494">
        <v>125.25</v>
      </c>
      <c r="D27" s="495">
        <v>125.7</v>
      </c>
      <c r="E27" s="495">
        <v>123.60000000000001</v>
      </c>
      <c r="F27" s="495">
        <v>121.95</v>
      </c>
      <c r="G27" s="495">
        <v>119.85000000000001</v>
      </c>
      <c r="H27" s="495">
        <v>127.35000000000001</v>
      </c>
      <c r="I27" s="495">
        <v>129.44999999999999</v>
      </c>
      <c r="J27" s="495">
        <v>131.10000000000002</v>
      </c>
      <c r="K27" s="494">
        <v>127.8</v>
      </c>
      <c r="L27" s="494">
        <v>124.05</v>
      </c>
      <c r="M27" s="494">
        <v>21.592829999999999</v>
      </c>
    </row>
    <row r="28" spans="1:13">
      <c r="A28" s="254">
        <v>18</v>
      </c>
      <c r="B28" s="497" t="s">
        <v>224</v>
      </c>
      <c r="C28" s="494">
        <v>189.7</v>
      </c>
      <c r="D28" s="495">
        <v>190.18333333333331</v>
      </c>
      <c r="E28" s="495">
        <v>187.51666666666662</v>
      </c>
      <c r="F28" s="495">
        <v>185.33333333333331</v>
      </c>
      <c r="G28" s="495">
        <v>182.66666666666663</v>
      </c>
      <c r="H28" s="495">
        <v>192.36666666666662</v>
      </c>
      <c r="I28" s="495">
        <v>195.0333333333333</v>
      </c>
      <c r="J28" s="495">
        <v>197.21666666666661</v>
      </c>
      <c r="K28" s="494">
        <v>192.85</v>
      </c>
      <c r="L28" s="494">
        <v>188</v>
      </c>
      <c r="M28" s="494">
        <v>24.530380000000001</v>
      </c>
    </row>
    <row r="29" spans="1:13">
      <c r="A29" s="254">
        <v>19</v>
      </c>
      <c r="B29" s="497" t="s">
        <v>291</v>
      </c>
      <c r="C29" s="494">
        <v>370.75</v>
      </c>
      <c r="D29" s="495">
        <v>370.91666666666669</v>
      </c>
      <c r="E29" s="495">
        <v>364.83333333333337</v>
      </c>
      <c r="F29" s="495">
        <v>358.91666666666669</v>
      </c>
      <c r="G29" s="495">
        <v>352.83333333333337</v>
      </c>
      <c r="H29" s="495">
        <v>376.83333333333337</v>
      </c>
      <c r="I29" s="495">
        <v>382.91666666666674</v>
      </c>
      <c r="J29" s="495">
        <v>388.83333333333337</v>
      </c>
      <c r="K29" s="494">
        <v>377</v>
      </c>
      <c r="L29" s="494">
        <v>365</v>
      </c>
      <c r="M29" s="494">
        <v>1.6732</v>
      </c>
    </row>
    <row r="30" spans="1:13">
      <c r="A30" s="254">
        <v>20</v>
      </c>
      <c r="B30" s="497" t="s">
        <v>292</v>
      </c>
      <c r="C30" s="494">
        <v>294.75</v>
      </c>
      <c r="D30" s="495">
        <v>294.59999999999997</v>
      </c>
      <c r="E30" s="495">
        <v>290.69999999999993</v>
      </c>
      <c r="F30" s="495">
        <v>286.64999999999998</v>
      </c>
      <c r="G30" s="495">
        <v>282.74999999999994</v>
      </c>
      <c r="H30" s="495">
        <v>298.64999999999992</v>
      </c>
      <c r="I30" s="495">
        <v>302.5499999999999</v>
      </c>
      <c r="J30" s="495">
        <v>306.59999999999991</v>
      </c>
      <c r="K30" s="494">
        <v>298.5</v>
      </c>
      <c r="L30" s="494">
        <v>290.55</v>
      </c>
      <c r="M30" s="494">
        <v>1.6331899999999999</v>
      </c>
    </row>
    <row r="31" spans="1:13">
      <c r="A31" s="254">
        <v>21</v>
      </c>
      <c r="B31" s="497" t="s">
        <v>736</v>
      </c>
      <c r="C31" s="494">
        <v>5539.3</v>
      </c>
      <c r="D31" s="495">
        <v>5576.3499999999995</v>
      </c>
      <c r="E31" s="495">
        <v>5482.9499999999989</v>
      </c>
      <c r="F31" s="495">
        <v>5426.5999999999995</v>
      </c>
      <c r="G31" s="495">
        <v>5333.1999999999989</v>
      </c>
      <c r="H31" s="495">
        <v>5632.6999999999989</v>
      </c>
      <c r="I31" s="495">
        <v>5726.0999999999985</v>
      </c>
      <c r="J31" s="495">
        <v>5782.4499999999989</v>
      </c>
      <c r="K31" s="494">
        <v>5669.75</v>
      </c>
      <c r="L31" s="494">
        <v>5520</v>
      </c>
      <c r="M31" s="494">
        <v>0.45295999999999997</v>
      </c>
    </row>
    <row r="32" spans="1:13">
      <c r="A32" s="254">
        <v>22</v>
      </c>
      <c r="B32" s="497" t="s">
        <v>225</v>
      </c>
      <c r="C32" s="494">
        <v>1728.95</v>
      </c>
      <c r="D32" s="495">
        <v>1723.8500000000001</v>
      </c>
      <c r="E32" s="495">
        <v>1712.1000000000004</v>
      </c>
      <c r="F32" s="495">
        <v>1695.2500000000002</v>
      </c>
      <c r="G32" s="495">
        <v>1683.5000000000005</v>
      </c>
      <c r="H32" s="495">
        <v>1740.7000000000003</v>
      </c>
      <c r="I32" s="495">
        <v>1752.4499999999998</v>
      </c>
      <c r="J32" s="495">
        <v>1769.3000000000002</v>
      </c>
      <c r="K32" s="494">
        <v>1735.6</v>
      </c>
      <c r="L32" s="494">
        <v>1707</v>
      </c>
      <c r="M32" s="494">
        <v>1.28268</v>
      </c>
    </row>
    <row r="33" spans="1:13">
      <c r="A33" s="254">
        <v>23</v>
      </c>
      <c r="B33" s="497" t="s">
        <v>293</v>
      </c>
      <c r="C33" s="494">
        <v>2344.4499999999998</v>
      </c>
      <c r="D33" s="495">
        <v>2364.65</v>
      </c>
      <c r="E33" s="495">
        <v>2316.8000000000002</v>
      </c>
      <c r="F33" s="495">
        <v>2289.15</v>
      </c>
      <c r="G33" s="495">
        <v>2241.3000000000002</v>
      </c>
      <c r="H33" s="495">
        <v>2392.3000000000002</v>
      </c>
      <c r="I33" s="495">
        <v>2440.1499999999996</v>
      </c>
      <c r="J33" s="495">
        <v>2467.8000000000002</v>
      </c>
      <c r="K33" s="494">
        <v>2412.5</v>
      </c>
      <c r="L33" s="494">
        <v>2337</v>
      </c>
      <c r="M33" s="494">
        <v>0.14962</v>
      </c>
    </row>
    <row r="34" spans="1:13">
      <c r="A34" s="254">
        <v>24</v>
      </c>
      <c r="B34" s="497" t="s">
        <v>737</v>
      </c>
      <c r="C34" s="494">
        <v>105.9</v>
      </c>
      <c r="D34" s="495">
        <v>106.14999999999999</v>
      </c>
      <c r="E34" s="495">
        <v>104.79999999999998</v>
      </c>
      <c r="F34" s="495">
        <v>103.69999999999999</v>
      </c>
      <c r="G34" s="495">
        <v>102.34999999999998</v>
      </c>
      <c r="H34" s="495">
        <v>107.24999999999999</v>
      </c>
      <c r="I34" s="495">
        <v>108.59999999999998</v>
      </c>
      <c r="J34" s="495">
        <v>109.69999999999999</v>
      </c>
      <c r="K34" s="494">
        <v>107.5</v>
      </c>
      <c r="L34" s="494">
        <v>105.05</v>
      </c>
      <c r="M34" s="494">
        <v>6.3202199999999999</v>
      </c>
    </row>
    <row r="35" spans="1:13">
      <c r="A35" s="254">
        <v>25</v>
      </c>
      <c r="B35" s="497" t="s">
        <v>294</v>
      </c>
      <c r="C35" s="494">
        <v>1014</v>
      </c>
      <c r="D35" s="495">
        <v>1003.3333333333334</v>
      </c>
      <c r="E35" s="495">
        <v>982.66666666666674</v>
      </c>
      <c r="F35" s="495">
        <v>951.33333333333337</v>
      </c>
      <c r="G35" s="495">
        <v>930.66666666666674</v>
      </c>
      <c r="H35" s="495">
        <v>1034.6666666666667</v>
      </c>
      <c r="I35" s="495">
        <v>1055.3333333333335</v>
      </c>
      <c r="J35" s="495">
        <v>1086.6666666666667</v>
      </c>
      <c r="K35" s="494">
        <v>1024</v>
      </c>
      <c r="L35" s="494">
        <v>972</v>
      </c>
      <c r="M35" s="494">
        <v>8.6972400000000007</v>
      </c>
    </row>
    <row r="36" spans="1:13">
      <c r="A36" s="254">
        <v>26</v>
      </c>
      <c r="B36" s="497" t="s">
        <v>226</v>
      </c>
      <c r="C36" s="494">
        <v>2832.3</v>
      </c>
      <c r="D36" s="495">
        <v>2808.1</v>
      </c>
      <c r="E36" s="495">
        <v>2734.2</v>
      </c>
      <c r="F36" s="495">
        <v>2636.1</v>
      </c>
      <c r="G36" s="495">
        <v>2562.1999999999998</v>
      </c>
      <c r="H36" s="495">
        <v>2906.2</v>
      </c>
      <c r="I36" s="495">
        <v>2980.1000000000004</v>
      </c>
      <c r="J36" s="495">
        <v>3078.2</v>
      </c>
      <c r="K36" s="494">
        <v>2882</v>
      </c>
      <c r="L36" s="494">
        <v>2710</v>
      </c>
      <c r="M36" s="494">
        <v>6.3067000000000002</v>
      </c>
    </row>
    <row r="37" spans="1:13">
      <c r="A37" s="254">
        <v>27</v>
      </c>
      <c r="B37" s="497" t="s">
        <v>738</v>
      </c>
      <c r="C37" s="494">
        <v>6140.15</v>
      </c>
      <c r="D37" s="495">
        <v>6158.6166666666659</v>
      </c>
      <c r="E37" s="495">
        <v>6073.2333333333318</v>
      </c>
      <c r="F37" s="495">
        <v>6006.3166666666657</v>
      </c>
      <c r="G37" s="495">
        <v>5920.9333333333316</v>
      </c>
      <c r="H37" s="495">
        <v>6225.5333333333319</v>
      </c>
      <c r="I37" s="495">
        <v>6310.9166666666652</v>
      </c>
      <c r="J37" s="495">
        <v>6377.8333333333321</v>
      </c>
      <c r="K37" s="494">
        <v>6244</v>
      </c>
      <c r="L37" s="494">
        <v>6091.7</v>
      </c>
      <c r="M37" s="494">
        <v>0.32634000000000002</v>
      </c>
    </row>
    <row r="38" spans="1:13">
      <c r="A38" s="254">
        <v>28</v>
      </c>
      <c r="B38" s="497" t="s">
        <v>800</v>
      </c>
      <c r="C38" s="494">
        <v>20.9</v>
      </c>
      <c r="D38" s="495">
        <v>21.05</v>
      </c>
      <c r="E38" s="495">
        <v>20.700000000000003</v>
      </c>
      <c r="F38" s="495">
        <v>20.500000000000004</v>
      </c>
      <c r="G38" s="495">
        <v>20.150000000000006</v>
      </c>
      <c r="H38" s="495">
        <v>21.25</v>
      </c>
      <c r="I38" s="495">
        <v>21.6</v>
      </c>
      <c r="J38" s="495">
        <v>21.799999999999997</v>
      </c>
      <c r="K38" s="494">
        <v>21.4</v>
      </c>
      <c r="L38" s="494">
        <v>20.85</v>
      </c>
      <c r="M38" s="494">
        <v>40.652670000000001</v>
      </c>
    </row>
    <row r="39" spans="1:13">
      <c r="A39" s="254">
        <v>29</v>
      </c>
      <c r="B39" s="497" t="s">
        <v>44</v>
      </c>
      <c r="C39" s="494">
        <v>816.05</v>
      </c>
      <c r="D39" s="495">
        <v>821.5</v>
      </c>
      <c r="E39" s="495">
        <v>808.1</v>
      </c>
      <c r="F39" s="495">
        <v>800.15</v>
      </c>
      <c r="G39" s="495">
        <v>786.75</v>
      </c>
      <c r="H39" s="495">
        <v>829.45</v>
      </c>
      <c r="I39" s="495">
        <v>842.85000000000014</v>
      </c>
      <c r="J39" s="495">
        <v>850.80000000000007</v>
      </c>
      <c r="K39" s="494">
        <v>834.9</v>
      </c>
      <c r="L39" s="494">
        <v>813.55</v>
      </c>
      <c r="M39" s="494">
        <v>19.28547</v>
      </c>
    </row>
    <row r="40" spans="1:13">
      <c r="A40" s="254">
        <v>30</v>
      </c>
      <c r="B40" s="497" t="s">
        <v>296</v>
      </c>
      <c r="C40" s="494">
        <v>3262.2</v>
      </c>
      <c r="D40" s="495">
        <v>3283.25</v>
      </c>
      <c r="E40" s="495">
        <v>3218.95</v>
      </c>
      <c r="F40" s="495">
        <v>3175.7</v>
      </c>
      <c r="G40" s="495">
        <v>3111.3999999999996</v>
      </c>
      <c r="H40" s="495">
        <v>3326.5</v>
      </c>
      <c r="I40" s="495">
        <v>3390.8</v>
      </c>
      <c r="J40" s="495">
        <v>3434.05</v>
      </c>
      <c r="K40" s="494">
        <v>3347.55</v>
      </c>
      <c r="L40" s="494">
        <v>3240</v>
      </c>
      <c r="M40" s="494">
        <v>0.86965999999999999</v>
      </c>
    </row>
    <row r="41" spans="1:13">
      <c r="A41" s="254">
        <v>31</v>
      </c>
      <c r="B41" s="497" t="s">
        <v>45</v>
      </c>
      <c r="C41" s="494">
        <v>316.35000000000002</v>
      </c>
      <c r="D41" s="495">
        <v>320.18333333333334</v>
      </c>
      <c r="E41" s="495">
        <v>310.4666666666667</v>
      </c>
      <c r="F41" s="495">
        <v>304.58333333333337</v>
      </c>
      <c r="G41" s="495">
        <v>294.86666666666673</v>
      </c>
      <c r="H41" s="495">
        <v>326.06666666666666</v>
      </c>
      <c r="I41" s="495">
        <v>335.78333333333325</v>
      </c>
      <c r="J41" s="495">
        <v>341.66666666666663</v>
      </c>
      <c r="K41" s="494">
        <v>329.9</v>
      </c>
      <c r="L41" s="494">
        <v>314.3</v>
      </c>
      <c r="M41" s="494">
        <v>135.15478999999999</v>
      </c>
    </row>
    <row r="42" spans="1:13">
      <c r="A42" s="254">
        <v>32</v>
      </c>
      <c r="B42" s="497" t="s">
        <v>46</v>
      </c>
      <c r="C42" s="494">
        <v>3132.15</v>
      </c>
      <c r="D42" s="495">
        <v>3134.0666666666671</v>
      </c>
      <c r="E42" s="495">
        <v>3103.983333333334</v>
      </c>
      <c r="F42" s="495">
        <v>3075.8166666666671</v>
      </c>
      <c r="G42" s="495">
        <v>3045.733333333334</v>
      </c>
      <c r="H42" s="495">
        <v>3162.233333333334</v>
      </c>
      <c r="I42" s="495">
        <v>3192.3166666666671</v>
      </c>
      <c r="J42" s="495">
        <v>3220.483333333334</v>
      </c>
      <c r="K42" s="494">
        <v>3164.15</v>
      </c>
      <c r="L42" s="494">
        <v>3105.9</v>
      </c>
      <c r="M42" s="494">
        <v>9.3403700000000001</v>
      </c>
    </row>
    <row r="43" spans="1:13">
      <c r="A43" s="254">
        <v>33</v>
      </c>
      <c r="B43" s="497" t="s">
        <v>47</v>
      </c>
      <c r="C43" s="494">
        <v>223.5</v>
      </c>
      <c r="D43" s="495">
        <v>224.51666666666665</v>
      </c>
      <c r="E43" s="495">
        <v>221.0333333333333</v>
      </c>
      <c r="F43" s="495">
        <v>218.56666666666666</v>
      </c>
      <c r="G43" s="495">
        <v>215.08333333333331</v>
      </c>
      <c r="H43" s="495">
        <v>226.98333333333329</v>
      </c>
      <c r="I43" s="495">
        <v>230.46666666666664</v>
      </c>
      <c r="J43" s="495">
        <v>232.93333333333328</v>
      </c>
      <c r="K43" s="494">
        <v>228</v>
      </c>
      <c r="L43" s="494">
        <v>222.05</v>
      </c>
      <c r="M43" s="494">
        <v>32.513559999999998</v>
      </c>
    </row>
    <row r="44" spans="1:13">
      <c r="A44" s="254">
        <v>34</v>
      </c>
      <c r="B44" s="497" t="s">
        <v>48</v>
      </c>
      <c r="C44" s="494">
        <v>121.2</v>
      </c>
      <c r="D44" s="495">
        <v>122.38333333333333</v>
      </c>
      <c r="E44" s="495">
        <v>119.16666666666666</v>
      </c>
      <c r="F44" s="495">
        <v>117.13333333333333</v>
      </c>
      <c r="G44" s="495">
        <v>113.91666666666666</v>
      </c>
      <c r="H44" s="495">
        <v>124.41666666666666</v>
      </c>
      <c r="I44" s="495">
        <v>127.63333333333333</v>
      </c>
      <c r="J44" s="495">
        <v>129.66666666666666</v>
      </c>
      <c r="K44" s="494">
        <v>125.6</v>
      </c>
      <c r="L44" s="494">
        <v>120.35</v>
      </c>
      <c r="M44" s="494">
        <v>274.90661999999998</v>
      </c>
    </row>
    <row r="45" spans="1:13">
      <c r="A45" s="254">
        <v>35</v>
      </c>
      <c r="B45" s="497" t="s">
        <v>297</v>
      </c>
      <c r="C45" s="494">
        <v>96.95</v>
      </c>
      <c r="D45" s="495">
        <v>96.833333333333329</v>
      </c>
      <c r="E45" s="495">
        <v>96.11666666666666</v>
      </c>
      <c r="F45" s="495">
        <v>95.283333333333331</v>
      </c>
      <c r="G45" s="495">
        <v>94.566666666666663</v>
      </c>
      <c r="H45" s="495">
        <v>97.666666666666657</v>
      </c>
      <c r="I45" s="495">
        <v>98.383333333333326</v>
      </c>
      <c r="J45" s="495">
        <v>99.216666666666654</v>
      </c>
      <c r="K45" s="494">
        <v>97.55</v>
      </c>
      <c r="L45" s="494">
        <v>96</v>
      </c>
      <c r="M45" s="494">
        <v>3.73386</v>
      </c>
    </row>
    <row r="46" spans="1:13">
      <c r="A46" s="254">
        <v>36</v>
      </c>
      <c r="B46" s="497" t="s">
        <v>50</v>
      </c>
      <c r="C46" s="494">
        <v>2630.8</v>
      </c>
      <c r="D46" s="495">
        <v>2631.9833333333336</v>
      </c>
      <c r="E46" s="495">
        <v>2608.9666666666672</v>
      </c>
      <c r="F46" s="495">
        <v>2587.1333333333337</v>
      </c>
      <c r="G46" s="495">
        <v>2564.1166666666672</v>
      </c>
      <c r="H46" s="495">
        <v>2653.8166666666671</v>
      </c>
      <c r="I46" s="495">
        <v>2676.8333333333335</v>
      </c>
      <c r="J46" s="495">
        <v>2698.666666666667</v>
      </c>
      <c r="K46" s="494">
        <v>2655</v>
      </c>
      <c r="L46" s="494">
        <v>2610.15</v>
      </c>
      <c r="M46" s="494">
        <v>11.85017</v>
      </c>
    </row>
    <row r="47" spans="1:13">
      <c r="A47" s="254">
        <v>37</v>
      </c>
      <c r="B47" s="497" t="s">
        <v>298</v>
      </c>
      <c r="C47" s="494">
        <v>148.4</v>
      </c>
      <c r="D47" s="495">
        <v>145.23333333333335</v>
      </c>
      <c r="E47" s="495">
        <v>140.56666666666669</v>
      </c>
      <c r="F47" s="495">
        <v>132.73333333333335</v>
      </c>
      <c r="G47" s="495">
        <v>128.06666666666669</v>
      </c>
      <c r="H47" s="495">
        <v>153.06666666666669</v>
      </c>
      <c r="I47" s="495">
        <v>157.73333333333332</v>
      </c>
      <c r="J47" s="495">
        <v>165.56666666666669</v>
      </c>
      <c r="K47" s="494">
        <v>149.9</v>
      </c>
      <c r="L47" s="494">
        <v>137.4</v>
      </c>
      <c r="M47" s="494">
        <v>30.40831</v>
      </c>
    </row>
    <row r="48" spans="1:13">
      <c r="A48" s="254">
        <v>38</v>
      </c>
      <c r="B48" s="497" t="s">
        <v>299</v>
      </c>
      <c r="C48" s="494">
        <v>3314.8</v>
      </c>
      <c r="D48" s="495">
        <v>3326.6</v>
      </c>
      <c r="E48" s="495">
        <v>3279.2</v>
      </c>
      <c r="F48" s="495">
        <v>3243.6</v>
      </c>
      <c r="G48" s="495">
        <v>3196.2</v>
      </c>
      <c r="H48" s="495">
        <v>3362.2</v>
      </c>
      <c r="I48" s="495">
        <v>3409.6000000000004</v>
      </c>
      <c r="J48" s="495">
        <v>3445.2</v>
      </c>
      <c r="K48" s="494">
        <v>3374</v>
      </c>
      <c r="L48" s="494">
        <v>3291</v>
      </c>
      <c r="M48" s="494">
        <v>0.34087000000000001</v>
      </c>
    </row>
    <row r="49" spans="1:13">
      <c r="A49" s="254">
        <v>39</v>
      </c>
      <c r="B49" s="497" t="s">
        <v>300</v>
      </c>
      <c r="C49" s="494">
        <v>1596.7</v>
      </c>
      <c r="D49" s="495">
        <v>1597.1166666666668</v>
      </c>
      <c r="E49" s="495">
        <v>1574.7833333333335</v>
      </c>
      <c r="F49" s="495">
        <v>1552.8666666666668</v>
      </c>
      <c r="G49" s="495">
        <v>1530.5333333333335</v>
      </c>
      <c r="H49" s="495">
        <v>1619.0333333333335</v>
      </c>
      <c r="I49" s="495">
        <v>1641.3666666666666</v>
      </c>
      <c r="J49" s="495">
        <v>1663.2833333333335</v>
      </c>
      <c r="K49" s="494">
        <v>1619.45</v>
      </c>
      <c r="L49" s="494">
        <v>1575.2</v>
      </c>
      <c r="M49" s="494">
        <v>2.0816400000000002</v>
      </c>
    </row>
    <row r="50" spans="1:13">
      <c r="A50" s="254">
        <v>40</v>
      </c>
      <c r="B50" s="497" t="s">
        <v>301</v>
      </c>
      <c r="C50" s="494">
        <v>7972.1</v>
      </c>
      <c r="D50" s="495">
        <v>7988.7</v>
      </c>
      <c r="E50" s="495">
        <v>7891.4</v>
      </c>
      <c r="F50" s="495">
        <v>7810.7</v>
      </c>
      <c r="G50" s="495">
        <v>7713.4</v>
      </c>
      <c r="H50" s="495">
        <v>8069.4</v>
      </c>
      <c r="I50" s="495">
        <v>8166.7000000000007</v>
      </c>
      <c r="J50" s="495">
        <v>8247.4</v>
      </c>
      <c r="K50" s="494">
        <v>8086</v>
      </c>
      <c r="L50" s="494">
        <v>7908</v>
      </c>
      <c r="M50" s="494">
        <v>0.24634</v>
      </c>
    </row>
    <row r="51" spans="1:13">
      <c r="A51" s="254">
        <v>41</v>
      </c>
      <c r="B51" s="497" t="s">
        <v>52</v>
      </c>
      <c r="C51" s="494">
        <v>943.7</v>
      </c>
      <c r="D51" s="495">
        <v>932.65</v>
      </c>
      <c r="E51" s="495">
        <v>912.34999999999991</v>
      </c>
      <c r="F51" s="495">
        <v>880.99999999999989</v>
      </c>
      <c r="G51" s="495">
        <v>860.69999999999982</v>
      </c>
      <c r="H51" s="495">
        <v>964</v>
      </c>
      <c r="I51" s="495">
        <v>984.3</v>
      </c>
      <c r="J51" s="495">
        <v>1015.6500000000001</v>
      </c>
      <c r="K51" s="494">
        <v>952.95</v>
      </c>
      <c r="L51" s="494">
        <v>901.3</v>
      </c>
      <c r="M51" s="494">
        <v>39.063070000000003</v>
      </c>
    </row>
    <row r="52" spans="1:13">
      <c r="A52" s="254">
        <v>42</v>
      </c>
      <c r="B52" s="497" t="s">
        <v>302</v>
      </c>
      <c r="C52" s="494">
        <v>485.15</v>
      </c>
      <c r="D52" s="495">
        <v>478.8</v>
      </c>
      <c r="E52" s="495">
        <v>470.6</v>
      </c>
      <c r="F52" s="495">
        <v>456.05</v>
      </c>
      <c r="G52" s="495">
        <v>447.85</v>
      </c>
      <c r="H52" s="495">
        <v>493.35</v>
      </c>
      <c r="I52" s="495">
        <v>501.54999999999995</v>
      </c>
      <c r="J52" s="495">
        <v>516.1</v>
      </c>
      <c r="K52" s="494">
        <v>487</v>
      </c>
      <c r="L52" s="494">
        <v>464.25</v>
      </c>
      <c r="M52" s="494">
        <v>4.7294799999999997</v>
      </c>
    </row>
    <row r="53" spans="1:13">
      <c r="A53" s="254">
        <v>43</v>
      </c>
      <c r="B53" s="497" t="s">
        <v>227</v>
      </c>
      <c r="C53" s="494">
        <v>2947.75</v>
      </c>
      <c r="D53" s="495">
        <v>2946.1166666666668</v>
      </c>
      <c r="E53" s="495">
        <v>2918.8833333333337</v>
      </c>
      <c r="F53" s="495">
        <v>2890.0166666666669</v>
      </c>
      <c r="G53" s="495">
        <v>2862.7833333333338</v>
      </c>
      <c r="H53" s="495">
        <v>2974.9833333333336</v>
      </c>
      <c r="I53" s="495">
        <v>3002.2166666666672</v>
      </c>
      <c r="J53" s="495">
        <v>3031.0833333333335</v>
      </c>
      <c r="K53" s="494">
        <v>2973.35</v>
      </c>
      <c r="L53" s="494">
        <v>2917.25</v>
      </c>
      <c r="M53" s="494">
        <v>8.0888399999999994</v>
      </c>
    </row>
    <row r="54" spans="1:13">
      <c r="A54" s="254">
        <v>44</v>
      </c>
      <c r="B54" s="497" t="s">
        <v>54</v>
      </c>
      <c r="C54" s="494">
        <v>668.2</v>
      </c>
      <c r="D54" s="495">
        <v>674</v>
      </c>
      <c r="E54" s="495">
        <v>661.2</v>
      </c>
      <c r="F54" s="495">
        <v>654.20000000000005</v>
      </c>
      <c r="G54" s="495">
        <v>641.40000000000009</v>
      </c>
      <c r="H54" s="495">
        <v>681</v>
      </c>
      <c r="I54" s="495">
        <v>693.8</v>
      </c>
      <c r="J54" s="495">
        <v>700.8</v>
      </c>
      <c r="K54" s="494">
        <v>686.8</v>
      </c>
      <c r="L54" s="494">
        <v>667</v>
      </c>
      <c r="M54" s="494">
        <v>125.09114</v>
      </c>
    </row>
    <row r="55" spans="1:13">
      <c r="A55" s="254">
        <v>45</v>
      </c>
      <c r="B55" s="497" t="s">
        <v>303</v>
      </c>
      <c r="C55" s="494">
        <v>2068.8000000000002</v>
      </c>
      <c r="D55" s="495">
        <v>2079.15</v>
      </c>
      <c r="E55" s="495">
        <v>2052.3000000000002</v>
      </c>
      <c r="F55" s="495">
        <v>2035.8000000000002</v>
      </c>
      <c r="G55" s="495">
        <v>2008.9500000000003</v>
      </c>
      <c r="H55" s="495">
        <v>2095.65</v>
      </c>
      <c r="I55" s="495">
        <v>2122.4999999999995</v>
      </c>
      <c r="J55" s="495">
        <v>2139</v>
      </c>
      <c r="K55" s="494">
        <v>2106</v>
      </c>
      <c r="L55" s="494">
        <v>2062.65</v>
      </c>
      <c r="M55" s="494">
        <v>0.14587</v>
      </c>
    </row>
    <row r="56" spans="1:13">
      <c r="A56" s="254">
        <v>46</v>
      </c>
      <c r="B56" s="497" t="s">
        <v>304</v>
      </c>
      <c r="C56" s="494">
        <v>1267.05</v>
      </c>
      <c r="D56" s="495">
        <v>1270.8666666666666</v>
      </c>
      <c r="E56" s="495">
        <v>1256.7833333333331</v>
      </c>
      <c r="F56" s="495">
        <v>1246.5166666666664</v>
      </c>
      <c r="G56" s="495">
        <v>1232.4333333333329</v>
      </c>
      <c r="H56" s="495">
        <v>1281.1333333333332</v>
      </c>
      <c r="I56" s="495">
        <v>1295.2166666666667</v>
      </c>
      <c r="J56" s="495">
        <v>1305.4833333333333</v>
      </c>
      <c r="K56" s="494">
        <v>1284.95</v>
      </c>
      <c r="L56" s="494">
        <v>1260.5999999999999</v>
      </c>
      <c r="M56" s="494">
        <v>2.4915500000000002</v>
      </c>
    </row>
    <row r="57" spans="1:13">
      <c r="A57" s="254">
        <v>47</v>
      </c>
      <c r="B57" s="497" t="s">
        <v>305</v>
      </c>
      <c r="C57" s="494">
        <v>609.65</v>
      </c>
      <c r="D57" s="495">
        <v>607.05000000000007</v>
      </c>
      <c r="E57" s="495">
        <v>599.60000000000014</v>
      </c>
      <c r="F57" s="495">
        <v>589.55000000000007</v>
      </c>
      <c r="G57" s="495">
        <v>582.10000000000014</v>
      </c>
      <c r="H57" s="495">
        <v>617.10000000000014</v>
      </c>
      <c r="I57" s="495">
        <v>624.55000000000018</v>
      </c>
      <c r="J57" s="495">
        <v>634.60000000000014</v>
      </c>
      <c r="K57" s="494">
        <v>614.5</v>
      </c>
      <c r="L57" s="494">
        <v>597</v>
      </c>
      <c r="M57" s="494">
        <v>2.8345400000000001</v>
      </c>
    </row>
    <row r="58" spans="1:13">
      <c r="A58" s="254">
        <v>48</v>
      </c>
      <c r="B58" s="497" t="s">
        <v>55</v>
      </c>
      <c r="C58" s="494">
        <v>3651.3</v>
      </c>
      <c r="D58" s="495">
        <v>3656.7666666666664</v>
      </c>
      <c r="E58" s="495">
        <v>3619.5333333333328</v>
      </c>
      <c r="F58" s="495">
        <v>3587.7666666666664</v>
      </c>
      <c r="G58" s="495">
        <v>3550.5333333333328</v>
      </c>
      <c r="H58" s="495">
        <v>3688.5333333333328</v>
      </c>
      <c r="I58" s="495">
        <v>3725.7666666666664</v>
      </c>
      <c r="J58" s="495">
        <v>3757.5333333333328</v>
      </c>
      <c r="K58" s="494">
        <v>3694</v>
      </c>
      <c r="L58" s="494">
        <v>3625</v>
      </c>
      <c r="M58" s="494">
        <v>4.8480699999999999</v>
      </c>
    </row>
    <row r="59" spans="1:13">
      <c r="A59" s="254">
        <v>49</v>
      </c>
      <c r="B59" s="497" t="s">
        <v>306</v>
      </c>
      <c r="C59" s="494">
        <v>283.5</v>
      </c>
      <c r="D59" s="495">
        <v>283.7</v>
      </c>
      <c r="E59" s="495">
        <v>268.84999999999997</v>
      </c>
      <c r="F59" s="495">
        <v>254.2</v>
      </c>
      <c r="G59" s="495">
        <v>239.34999999999997</v>
      </c>
      <c r="H59" s="495">
        <v>298.34999999999997</v>
      </c>
      <c r="I59" s="495">
        <v>313.2</v>
      </c>
      <c r="J59" s="495">
        <v>327.84999999999997</v>
      </c>
      <c r="K59" s="494">
        <v>298.55</v>
      </c>
      <c r="L59" s="494">
        <v>269.05</v>
      </c>
      <c r="M59" s="494">
        <v>44.591209999999997</v>
      </c>
    </row>
    <row r="60" spans="1:13" ht="12" customHeight="1">
      <c r="A60" s="254">
        <v>50</v>
      </c>
      <c r="B60" s="497" t="s">
        <v>307</v>
      </c>
      <c r="C60" s="494">
        <v>1062.95</v>
      </c>
      <c r="D60" s="495">
        <v>1054.6666666666667</v>
      </c>
      <c r="E60" s="495">
        <v>1039.3333333333335</v>
      </c>
      <c r="F60" s="495">
        <v>1015.7166666666667</v>
      </c>
      <c r="G60" s="495">
        <v>1000.3833333333334</v>
      </c>
      <c r="H60" s="495">
        <v>1078.2833333333335</v>
      </c>
      <c r="I60" s="495">
        <v>1093.616666666667</v>
      </c>
      <c r="J60" s="495">
        <v>1117.2333333333336</v>
      </c>
      <c r="K60" s="494">
        <v>1070</v>
      </c>
      <c r="L60" s="494">
        <v>1031.05</v>
      </c>
      <c r="M60" s="494">
        <v>1.4880100000000001</v>
      </c>
    </row>
    <row r="61" spans="1:13">
      <c r="A61" s="254">
        <v>51</v>
      </c>
      <c r="B61" s="497" t="s">
        <v>58</v>
      </c>
      <c r="C61" s="494">
        <v>4872.3</v>
      </c>
      <c r="D61" s="495">
        <v>4909.0999999999995</v>
      </c>
      <c r="E61" s="495">
        <v>4808.1999999999989</v>
      </c>
      <c r="F61" s="495">
        <v>4744.0999999999995</v>
      </c>
      <c r="G61" s="495">
        <v>4643.1999999999989</v>
      </c>
      <c r="H61" s="495">
        <v>4973.1999999999989</v>
      </c>
      <c r="I61" s="495">
        <v>5074.0999999999985</v>
      </c>
      <c r="J61" s="495">
        <v>5138.1999999999989</v>
      </c>
      <c r="K61" s="494">
        <v>5010</v>
      </c>
      <c r="L61" s="494">
        <v>4845</v>
      </c>
      <c r="M61" s="494">
        <v>29.02646</v>
      </c>
    </row>
    <row r="62" spans="1:13">
      <c r="A62" s="254">
        <v>52</v>
      </c>
      <c r="B62" s="497" t="s">
        <v>57</v>
      </c>
      <c r="C62" s="494">
        <v>9629.0499999999993</v>
      </c>
      <c r="D62" s="495">
        <v>9635.0166666666664</v>
      </c>
      <c r="E62" s="495">
        <v>9555.0333333333328</v>
      </c>
      <c r="F62" s="495">
        <v>9481.0166666666664</v>
      </c>
      <c r="G62" s="495">
        <v>9401.0333333333328</v>
      </c>
      <c r="H62" s="495">
        <v>9709.0333333333328</v>
      </c>
      <c r="I62" s="495">
        <v>9789.0166666666664</v>
      </c>
      <c r="J62" s="495">
        <v>9863.0333333333328</v>
      </c>
      <c r="K62" s="494">
        <v>9715</v>
      </c>
      <c r="L62" s="494">
        <v>9561</v>
      </c>
      <c r="M62" s="494">
        <v>3.2869899999999999</v>
      </c>
    </row>
    <row r="63" spans="1:13">
      <c r="A63" s="254">
        <v>53</v>
      </c>
      <c r="B63" s="497" t="s">
        <v>228</v>
      </c>
      <c r="C63" s="494">
        <v>3409.45</v>
      </c>
      <c r="D63" s="495">
        <v>3392.9</v>
      </c>
      <c r="E63" s="495">
        <v>3368.5</v>
      </c>
      <c r="F63" s="495">
        <v>3327.5499999999997</v>
      </c>
      <c r="G63" s="495">
        <v>3303.1499999999996</v>
      </c>
      <c r="H63" s="495">
        <v>3433.8500000000004</v>
      </c>
      <c r="I63" s="495">
        <v>3458.2500000000009</v>
      </c>
      <c r="J63" s="495">
        <v>3499.2000000000007</v>
      </c>
      <c r="K63" s="494">
        <v>3417.3</v>
      </c>
      <c r="L63" s="494">
        <v>3351.95</v>
      </c>
      <c r="M63" s="494">
        <v>0.39804</v>
      </c>
    </row>
    <row r="64" spans="1:13">
      <c r="A64" s="254">
        <v>54</v>
      </c>
      <c r="B64" s="497" t="s">
        <v>59</v>
      </c>
      <c r="C64" s="494">
        <v>1651.8</v>
      </c>
      <c r="D64" s="495">
        <v>1657.9333333333334</v>
      </c>
      <c r="E64" s="495">
        <v>1640.8666666666668</v>
      </c>
      <c r="F64" s="495">
        <v>1629.9333333333334</v>
      </c>
      <c r="G64" s="495">
        <v>1612.8666666666668</v>
      </c>
      <c r="H64" s="495">
        <v>1668.8666666666668</v>
      </c>
      <c r="I64" s="495">
        <v>1685.9333333333334</v>
      </c>
      <c r="J64" s="495">
        <v>1696.8666666666668</v>
      </c>
      <c r="K64" s="494">
        <v>1675</v>
      </c>
      <c r="L64" s="494">
        <v>1647</v>
      </c>
      <c r="M64" s="494">
        <v>5.3970500000000001</v>
      </c>
    </row>
    <row r="65" spans="1:13">
      <c r="A65" s="254">
        <v>55</v>
      </c>
      <c r="B65" s="497" t="s">
        <v>308</v>
      </c>
      <c r="C65" s="494">
        <v>129.85</v>
      </c>
      <c r="D65" s="495">
        <v>130.11666666666667</v>
      </c>
      <c r="E65" s="495">
        <v>128.83333333333334</v>
      </c>
      <c r="F65" s="495">
        <v>127.81666666666666</v>
      </c>
      <c r="G65" s="495">
        <v>126.53333333333333</v>
      </c>
      <c r="H65" s="495">
        <v>131.13333333333335</v>
      </c>
      <c r="I65" s="495">
        <v>132.41666666666666</v>
      </c>
      <c r="J65" s="495">
        <v>133.43333333333337</v>
      </c>
      <c r="K65" s="494">
        <v>131.4</v>
      </c>
      <c r="L65" s="494">
        <v>129.1</v>
      </c>
      <c r="M65" s="494">
        <v>2.8702899999999998</v>
      </c>
    </row>
    <row r="66" spans="1:13">
      <c r="A66" s="254">
        <v>56</v>
      </c>
      <c r="B66" s="497" t="s">
        <v>309</v>
      </c>
      <c r="C66" s="494">
        <v>234.3</v>
      </c>
      <c r="D66" s="495">
        <v>238.29999999999998</v>
      </c>
      <c r="E66" s="495">
        <v>228.14999999999998</v>
      </c>
      <c r="F66" s="495">
        <v>222</v>
      </c>
      <c r="G66" s="495">
        <v>211.85</v>
      </c>
      <c r="H66" s="495">
        <v>244.44999999999996</v>
      </c>
      <c r="I66" s="495">
        <v>254.6</v>
      </c>
      <c r="J66" s="495">
        <v>260.74999999999994</v>
      </c>
      <c r="K66" s="494">
        <v>248.45</v>
      </c>
      <c r="L66" s="494">
        <v>232.15</v>
      </c>
      <c r="M66" s="494">
        <v>46.101399999999998</v>
      </c>
    </row>
    <row r="67" spans="1:13">
      <c r="A67" s="254">
        <v>57</v>
      </c>
      <c r="B67" s="497" t="s">
        <v>229</v>
      </c>
      <c r="C67" s="494">
        <v>358.95</v>
      </c>
      <c r="D67" s="495">
        <v>358.41666666666669</v>
      </c>
      <c r="E67" s="495">
        <v>352.03333333333336</v>
      </c>
      <c r="F67" s="495">
        <v>345.11666666666667</v>
      </c>
      <c r="G67" s="495">
        <v>338.73333333333335</v>
      </c>
      <c r="H67" s="495">
        <v>365.33333333333337</v>
      </c>
      <c r="I67" s="495">
        <v>371.7166666666667</v>
      </c>
      <c r="J67" s="495">
        <v>378.63333333333338</v>
      </c>
      <c r="K67" s="494">
        <v>364.8</v>
      </c>
      <c r="L67" s="494">
        <v>351.5</v>
      </c>
      <c r="M67" s="494">
        <v>65.277860000000004</v>
      </c>
    </row>
    <row r="68" spans="1:13">
      <c r="A68" s="254">
        <v>58</v>
      </c>
      <c r="B68" s="497" t="s">
        <v>60</v>
      </c>
      <c r="C68" s="494">
        <v>74</v>
      </c>
      <c r="D68" s="495">
        <v>74.766666666666666</v>
      </c>
      <c r="E68" s="495">
        <v>72.133333333333326</v>
      </c>
      <c r="F68" s="495">
        <v>70.266666666666666</v>
      </c>
      <c r="G68" s="495">
        <v>67.633333333333326</v>
      </c>
      <c r="H68" s="495">
        <v>76.633333333333326</v>
      </c>
      <c r="I68" s="495">
        <v>79.26666666666668</v>
      </c>
      <c r="J68" s="495">
        <v>81.133333333333326</v>
      </c>
      <c r="K68" s="494">
        <v>77.400000000000006</v>
      </c>
      <c r="L68" s="494">
        <v>72.900000000000006</v>
      </c>
      <c r="M68" s="494">
        <v>578.88088000000005</v>
      </c>
    </row>
    <row r="69" spans="1:13">
      <c r="A69" s="254">
        <v>59</v>
      </c>
      <c r="B69" s="497" t="s">
        <v>61</v>
      </c>
      <c r="C69" s="494">
        <v>74.5</v>
      </c>
      <c r="D69" s="495">
        <v>72.533333333333331</v>
      </c>
      <c r="E69" s="495">
        <v>69.566666666666663</v>
      </c>
      <c r="F69" s="495">
        <v>64.633333333333326</v>
      </c>
      <c r="G69" s="495">
        <v>61.666666666666657</v>
      </c>
      <c r="H69" s="495">
        <v>77.466666666666669</v>
      </c>
      <c r="I69" s="495">
        <v>80.433333333333337</v>
      </c>
      <c r="J69" s="495">
        <v>85.366666666666674</v>
      </c>
      <c r="K69" s="494">
        <v>75.5</v>
      </c>
      <c r="L69" s="494">
        <v>67.599999999999994</v>
      </c>
      <c r="M69" s="494">
        <v>268.56957999999997</v>
      </c>
    </row>
    <row r="70" spans="1:13">
      <c r="A70" s="254">
        <v>60</v>
      </c>
      <c r="B70" s="497" t="s">
        <v>310</v>
      </c>
      <c r="C70" s="494">
        <v>24.75</v>
      </c>
      <c r="D70" s="495">
        <v>23.866666666666664</v>
      </c>
      <c r="E70" s="495">
        <v>22.333333333333329</v>
      </c>
      <c r="F70" s="495">
        <v>19.916666666666664</v>
      </c>
      <c r="G70" s="495">
        <v>18.383333333333329</v>
      </c>
      <c r="H70" s="495">
        <v>26.283333333333328</v>
      </c>
      <c r="I70" s="495">
        <v>27.816666666666666</v>
      </c>
      <c r="J70" s="495">
        <v>30.233333333333327</v>
      </c>
      <c r="K70" s="494">
        <v>25.4</v>
      </c>
      <c r="L70" s="494">
        <v>21.45</v>
      </c>
      <c r="M70" s="494">
        <v>553.00180999999998</v>
      </c>
    </row>
    <row r="71" spans="1:13">
      <c r="A71" s="254">
        <v>61</v>
      </c>
      <c r="B71" s="497" t="s">
        <v>62</v>
      </c>
      <c r="C71" s="494">
        <v>1391.2</v>
      </c>
      <c r="D71" s="495">
        <v>1397.5166666666667</v>
      </c>
      <c r="E71" s="495">
        <v>1383.6833333333334</v>
      </c>
      <c r="F71" s="495">
        <v>1376.1666666666667</v>
      </c>
      <c r="G71" s="495">
        <v>1362.3333333333335</v>
      </c>
      <c r="H71" s="495">
        <v>1405.0333333333333</v>
      </c>
      <c r="I71" s="495">
        <v>1418.8666666666668</v>
      </c>
      <c r="J71" s="495">
        <v>1426.3833333333332</v>
      </c>
      <c r="K71" s="494">
        <v>1411.35</v>
      </c>
      <c r="L71" s="494">
        <v>1390</v>
      </c>
      <c r="M71" s="494">
        <v>4.0707000000000004</v>
      </c>
    </row>
    <row r="72" spans="1:13">
      <c r="A72" s="254">
        <v>62</v>
      </c>
      <c r="B72" s="497" t="s">
        <v>311</v>
      </c>
      <c r="C72" s="494">
        <v>5224.6499999999996</v>
      </c>
      <c r="D72" s="495">
        <v>5258.916666666667</v>
      </c>
      <c r="E72" s="495">
        <v>5180.7333333333336</v>
      </c>
      <c r="F72" s="495">
        <v>5136.8166666666666</v>
      </c>
      <c r="G72" s="495">
        <v>5058.6333333333332</v>
      </c>
      <c r="H72" s="495">
        <v>5302.8333333333339</v>
      </c>
      <c r="I72" s="495">
        <v>5381.0166666666664</v>
      </c>
      <c r="J72" s="495">
        <v>5424.9333333333343</v>
      </c>
      <c r="K72" s="494">
        <v>5337.1</v>
      </c>
      <c r="L72" s="494">
        <v>5215</v>
      </c>
      <c r="M72" s="494">
        <v>8.3430000000000004E-2</v>
      </c>
    </row>
    <row r="73" spans="1:13">
      <c r="A73" s="254">
        <v>63</v>
      </c>
      <c r="B73" s="497" t="s">
        <v>65</v>
      </c>
      <c r="C73" s="494">
        <v>752.6</v>
      </c>
      <c r="D73" s="495">
        <v>757.36666666666679</v>
      </c>
      <c r="E73" s="495">
        <v>745.53333333333353</v>
      </c>
      <c r="F73" s="495">
        <v>738.4666666666667</v>
      </c>
      <c r="G73" s="495">
        <v>726.63333333333344</v>
      </c>
      <c r="H73" s="495">
        <v>764.43333333333362</v>
      </c>
      <c r="I73" s="495">
        <v>776.26666666666688</v>
      </c>
      <c r="J73" s="495">
        <v>783.33333333333371</v>
      </c>
      <c r="K73" s="494">
        <v>769.2</v>
      </c>
      <c r="L73" s="494">
        <v>750.3</v>
      </c>
      <c r="M73" s="494">
        <v>6.8372900000000003</v>
      </c>
    </row>
    <row r="74" spans="1:13">
      <c r="A74" s="254">
        <v>64</v>
      </c>
      <c r="B74" s="497" t="s">
        <v>312</v>
      </c>
      <c r="C74" s="494">
        <v>344.15</v>
      </c>
      <c r="D74" s="495">
        <v>343.04999999999995</v>
      </c>
      <c r="E74" s="495">
        <v>340.89999999999992</v>
      </c>
      <c r="F74" s="495">
        <v>337.65</v>
      </c>
      <c r="G74" s="495">
        <v>335.49999999999994</v>
      </c>
      <c r="H74" s="495">
        <v>346.2999999999999</v>
      </c>
      <c r="I74" s="495">
        <v>348.45</v>
      </c>
      <c r="J74" s="495">
        <v>351.69999999999987</v>
      </c>
      <c r="K74" s="494">
        <v>345.2</v>
      </c>
      <c r="L74" s="494">
        <v>339.8</v>
      </c>
      <c r="M74" s="494">
        <v>1.04769</v>
      </c>
    </row>
    <row r="75" spans="1:13">
      <c r="A75" s="254">
        <v>65</v>
      </c>
      <c r="B75" s="497" t="s">
        <v>64</v>
      </c>
      <c r="C75" s="494">
        <v>129.9</v>
      </c>
      <c r="D75" s="495">
        <v>130.15</v>
      </c>
      <c r="E75" s="495">
        <v>128.75</v>
      </c>
      <c r="F75" s="495">
        <v>127.6</v>
      </c>
      <c r="G75" s="495">
        <v>126.19999999999999</v>
      </c>
      <c r="H75" s="495">
        <v>131.30000000000001</v>
      </c>
      <c r="I75" s="495">
        <v>132.70000000000005</v>
      </c>
      <c r="J75" s="495">
        <v>133.85000000000002</v>
      </c>
      <c r="K75" s="494">
        <v>131.55000000000001</v>
      </c>
      <c r="L75" s="494">
        <v>129</v>
      </c>
      <c r="M75" s="494">
        <v>51.970289999999999</v>
      </c>
    </row>
    <row r="76" spans="1:13" s="13" customFormat="1">
      <c r="A76" s="254">
        <v>66</v>
      </c>
      <c r="B76" s="497" t="s">
        <v>66</v>
      </c>
      <c r="C76" s="494">
        <v>610.25</v>
      </c>
      <c r="D76" s="495">
        <v>615.38333333333333</v>
      </c>
      <c r="E76" s="495">
        <v>603.86666666666667</v>
      </c>
      <c r="F76" s="495">
        <v>597.48333333333335</v>
      </c>
      <c r="G76" s="495">
        <v>585.9666666666667</v>
      </c>
      <c r="H76" s="495">
        <v>621.76666666666665</v>
      </c>
      <c r="I76" s="495">
        <v>633.2833333333333</v>
      </c>
      <c r="J76" s="495">
        <v>639.66666666666663</v>
      </c>
      <c r="K76" s="494">
        <v>626.9</v>
      </c>
      <c r="L76" s="494">
        <v>609</v>
      </c>
      <c r="M76" s="494">
        <v>13.602679999999999</v>
      </c>
    </row>
    <row r="77" spans="1:13" s="13" customFormat="1">
      <c r="A77" s="254">
        <v>67</v>
      </c>
      <c r="B77" s="497" t="s">
        <v>69</v>
      </c>
      <c r="C77" s="494">
        <v>51.5</v>
      </c>
      <c r="D77" s="495">
        <v>51.699999999999996</v>
      </c>
      <c r="E77" s="495">
        <v>50.899999999999991</v>
      </c>
      <c r="F77" s="495">
        <v>50.3</v>
      </c>
      <c r="G77" s="495">
        <v>49.499999999999993</v>
      </c>
      <c r="H77" s="495">
        <v>52.29999999999999</v>
      </c>
      <c r="I77" s="495">
        <v>53.099999999999987</v>
      </c>
      <c r="J77" s="495">
        <v>53.699999999999989</v>
      </c>
      <c r="K77" s="494">
        <v>52.5</v>
      </c>
      <c r="L77" s="494">
        <v>51.1</v>
      </c>
      <c r="M77" s="494">
        <v>419.28206</v>
      </c>
    </row>
    <row r="78" spans="1:13" s="13" customFormat="1">
      <c r="A78" s="254">
        <v>68</v>
      </c>
      <c r="B78" s="497" t="s">
        <v>73</v>
      </c>
      <c r="C78" s="494">
        <v>425.6</v>
      </c>
      <c r="D78" s="495">
        <v>427.45</v>
      </c>
      <c r="E78" s="495">
        <v>422.65</v>
      </c>
      <c r="F78" s="495">
        <v>419.7</v>
      </c>
      <c r="G78" s="495">
        <v>414.9</v>
      </c>
      <c r="H78" s="495">
        <v>430.4</v>
      </c>
      <c r="I78" s="495">
        <v>435.20000000000005</v>
      </c>
      <c r="J78" s="495">
        <v>438.15</v>
      </c>
      <c r="K78" s="494">
        <v>432.25</v>
      </c>
      <c r="L78" s="494">
        <v>424.5</v>
      </c>
      <c r="M78" s="494">
        <v>40.895919999999997</v>
      </c>
    </row>
    <row r="79" spans="1:13" s="13" customFormat="1">
      <c r="A79" s="254">
        <v>69</v>
      </c>
      <c r="B79" s="497" t="s">
        <v>739</v>
      </c>
      <c r="C79" s="494">
        <v>9943.85</v>
      </c>
      <c r="D79" s="495">
        <v>10041.933333333334</v>
      </c>
      <c r="E79" s="495">
        <v>9781.9166666666679</v>
      </c>
      <c r="F79" s="495">
        <v>9619.9833333333336</v>
      </c>
      <c r="G79" s="495">
        <v>9359.9666666666672</v>
      </c>
      <c r="H79" s="495">
        <v>10203.866666666669</v>
      </c>
      <c r="I79" s="495">
        <v>10463.883333333335</v>
      </c>
      <c r="J79" s="495">
        <v>10625.816666666669</v>
      </c>
      <c r="K79" s="494">
        <v>10301.950000000001</v>
      </c>
      <c r="L79" s="494">
        <v>9880</v>
      </c>
      <c r="M79" s="494">
        <v>3.0939999999999999E-2</v>
      </c>
    </row>
    <row r="80" spans="1:13" s="13" customFormat="1">
      <c r="A80" s="254">
        <v>70</v>
      </c>
      <c r="B80" s="497" t="s">
        <v>68</v>
      </c>
      <c r="C80" s="494">
        <v>545.25</v>
      </c>
      <c r="D80" s="495">
        <v>543.83333333333337</v>
      </c>
      <c r="E80" s="495">
        <v>537.91666666666674</v>
      </c>
      <c r="F80" s="495">
        <v>530.58333333333337</v>
      </c>
      <c r="G80" s="495">
        <v>524.66666666666674</v>
      </c>
      <c r="H80" s="495">
        <v>551.16666666666674</v>
      </c>
      <c r="I80" s="495">
        <v>557.08333333333348</v>
      </c>
      <c r="J80" s="495">
        <v>564.41666666666674</v>
      </c>
      <c r="K80" s="494">
        <v>549.75</v>
      </c>
      <c r="L80" s="494">
        <v>536.5</v>
      </c>
      <c r="M80" s="494">
        <v>114.26998</v>
      </c>
    </row>
    <row r="81" spans="1:13" s="13" customFormat="1">
      <c r="A81" s="254">
        <v>71</v>
      </c>
      <c r="B81" s="497" t="s">
        <v>70</v>
      </c>
      <c r="C81" s="494">
        <v>420.3</v>
      </c>
      <c r="D81" s="495">
        <v>418.9666666666667</v>
      </c>
      <c r="E81" s="495">
        <v>413.53333333333342</v>
      </c>
      <c r="F81" s="495">
        <v>406.76666666666671</v>
      </c>
      <c r="G81" s="495">
        <v>401.33333333333343</v>
      </c>
      <c r="H81" s="495">
        <v>425.73333333333341</v>
      </c>
      <c r="I81" s="495">
        <v>431.16666666666669</v>
      </c>
      <c r="J81" s="495">
        <v>437.93333333333339</v>
      </c>
      <c r="K81" s="494">
        <v>424.4</v>
      </c>
      <c r="L81" s="494">
        <v>412.2</v>
      </c>
      <c r="M81" s="494">
        <v>32.020099999999999</v>
      </c>
    </row>
    <row r="82" spans="1:13" s="13" customFormat="1">
      <c r="A82" s="254">
        <v>72</v>
      </c>
      <c r="B82" s="497" t="s">
        <v>313</v>
      </c>
      <c r="C82" s="494">
        <v>989.8</v>
      </c>
      <c r="D82" s="495">
        <v>994.9</v>
      </c>
      <c r="E82" s="495">
        <v>974.9</v>
      </c>
      <c r="F82" s="495">
        <v>960</v>
      </c>
      <c r="G82" s="495">
        <v>940</v>
      </c>
      <c r="H82" s="495">
        <v>1009.8</v>
      </c>
      <c r="I82" s="495">
        <v>1029.8</v>
      </c>
      <c r="J82" s="495">
        <v>1044.6999999999998</v>
      </c>
      <c r="K82" s="494">
        <v>1014.9</v>
      </c>
      <c r="L82" s="494">
        <v>980</v>
      </c>
      <c r="M82" s="494">
        <v>3.1460900000000001</v>
      </c>
    </row>
    <row r="83" spans="1:13" s="13" customFormat="1">
      <c r="A83" s="254">
        <v>73</v>
      </c>
      <c r="B83" s="497" t="s">
        <v>314</v>
      </c>
      <c r="C83" s="494">
        <v>271.75</v>
      </c>
      <c r="D83" s="495">
        <v>270.7833333333333</v>
      </c>
      <c r="E83" s="495">
        <v>267.76666666666659</v>
      </c>
      <c r="F83" s="495">
        <v>263.7833333333333</v>
      </c>
      <c r="G83" s="495">
        <v>260.76666666666659</v>
      </c>
      <c r="H83" s="495">
        <v>274.76666666666659</v>
      </c>
      <c r="I83" s="495">
        <v>277.78333333333325</v>
      </c>
      <c r="J83" s="495">
        <v>281.76666666666659</v>
      </c>
      <c r="K83" s="494">
        <v>273.8</v>
      </c>
      <c r="L83" s="494">
        <v>266.8</v>
      </c>
      <c r="M83" s="494">
        <v>11.952579999999999</v>
      </c>
    </row>
    <row r="84" spans="1:13" s="13" customFormat="1">
      <c r="A84" s="254">
        <v>74</v>
      </c>
      <c r="B84" s="497" t="s">
        <v>315</v>
      </c>
      <c r="C84" s="494">
        <v>101.35</v>
      </c>
      <c r="D84" s="495">
        <v>101.56666666666666</v>
      </c>
      <c r="E84" s="495">
        <v>100.13333333333333</v>
      </c>
      <c r="F84" s="495">
        <v>98.916666666666657</v>
      </c>
      <c r="G84" s="495">
        <v>97.48333333333332</v>
      </c>
      <c r="H84" s="495">
        <v>102.78333333333333</v>
      </c>
      <c r="I84" s="495">
        <v>104.21666666666667</v>
      </c>
      <c r="J84" s="495">
        <v>105.43333333333334</v>
      </c>
      <c r="K84" s="494">
        <v>103</v>
      </c>
      <c r="L84" s="494">
        <v>100.35</v>
      </c>
      <c r="M84" s="494">
        <v>4.0306100000000002</v>
      </c>
    </row>
    <row r="85" spans="1:13" s="13" customFormat="1">
      <c r="A85" s="254">
        <v>75</v>
      </c>
      <c r="B85" s="497" t="s">
        <v>316</v>
      </c>
      <c r="C85" s="494">
        <v>5292.25</v>
      </c>
      <c r="D85" s="495">
        <v>5312.3833333333332</v>
      </c>
      <c r="E85" s="495">
        <v>5204.7666666666664</v>
      </c>
      <c r="F85" s="495">
        <v>5117.2833333333328</v>
      </c>
      <c r="G85" s="495">
        <v>5009.6666666666661</v>
      </c>
      <c r="H85" s="495">
        <v>5399.8666666666668</v>
      </c>
      <c r="I85" s="495">
        <v>5507.4833333333336</v>
      </c>
      <c r="J85" s="495">
        <v>5594.9666666666672</v>
      </c>
      <c r="K85" s="494">
        <v>5420</v>
      </c>
      <c r="L85" s="494">
        <v>5224.8999999999996</v>
      </c>
      <c r="M85" s="494">
        <v>0.15226999999999999</v>
      </c>
    </row>
    <row r="86" spans="1:13" s="13" customFormat="1">
      <c r="A86" s="254">
        <v>76</v>
      </c>
      <c r="B86" s="497" t="s">
        <v>317</v>
      </c>
      <c r="C86" s="494">
        <v>912.15</v>
      </c>
      <c r="D86" s="495">
        <v>914.33333333333337</v>
      </c>
      <c r="E86" s="495">
        <v>905.81666666666672</v>
      </c>
      <c r="F86" s="495">
        <v>899.48333333333335</v>
      </c>
      <c r="G86" s="495">
        <v>890.9666666666667</v>
      </c>
      <c r="H86" s="495">
        <v>920.66666666666674</v>
      </c>
      <c r="I86" s="495">
        <v>929.18333333333339</v>
      </c>
      <c r="J86" s="495">
        <v>935.51666666666677</v>
      </c>
      <c r="K86" s="494">
        <v>922.85</v>
      </c>
      <c r="L86" s="494">
        <v>908</v>
      </c>
      <c r="M86" s="494">
        <v>0.99785000000000001</v>
      </c>
    </row>
    <row r="87" spans="1:13" s="13" customFormat="1">
      <c r="A87" s="254">
        <v>77</v>
      </c>
      <c r="B87" s="497" t="s">
        <v>230</v>
      </c>
      <c r="C87" s="494">
        <v>1259.7</v>
      </c>
      <c r="D87" s="495">
        <v>1269.8999999999999</v>
      </c>
      <c r="E87" s="495">
        <v>1241.7999999999997</v>
      </c>
      <c r="F87" s="495">
        <v>1223.8999999999999</v>
      </c>
      <c r="G87" s="495">
        <v>1195.7999999999997</v>
      </c>
      <c r="H87" s="495">
        <v>1287.7999999999997</v>
      </c>
      <c r="I87" s="495">
        <v>1315.8999999999996</v>
      </c>
      <c r="J87" s="495">
        <v>1333.7999999999997</v>
      </c>
      <c r="K87" s="494">
        <v>1298</v>
      </c>
      <c r="L87" s="494">
        <v>1252</v>
      </c>
      <c r="M87" s="494">
        <v>1.8610800000000001</v>
      </c>
    </row>
    <row r="88" spans="1:13" s="13" customFormat="1">
      <c r="A88" s="254">
        <v>78</v>
      </c>
      <c r="B88" s="497" t="s">
        <v>318</v>
      </c>
      <c r="C88" s="494">
        <v>73.400000000000006</v>
      </c>
      <c r="D88" s="495">
        <v>73.583333333333329</v>
      </c>
      <c r="E88" s="495">
        <v>72.36666666666666</v>
      </c>
      <c r="F88" s="495">
        <v>71.333333333333329</v>
      </c>
      <c r="G88" s="495">
        <v>70.11666666666666</v>
      </c>
      <c r="H88" s="495">
        <v>74.61666666666666</v>
      </c>
      <c r="I88" s="495">
        <v>75.833333333333329</v>
      </c>
      <c r="J88" s="495">
        <v>76.86666666666666</v>
      </c>
      <c r="K88" s="494">
        <v>74.8</v>
      </c>
      <c r="L88" s="494">
        <v>72.55</v>
      </c>
      <c r="M88" s="494">
        <v>14.506399999999999</v>
      </c>
    </row>
    <row r="89" spans="1:13" s="13" customFormat="1">
      <c r="A89" s="254">
        <v>79</v>
      </c>
      <c r="B89" s="497" t="s">
        <v>71</v>
      </c>
      <c r="C89" s="494">
        <v>14490.7</v>
      </c>
      <c r="D89" s="495">
        <v>14566.883333333331</v>
      </c>
      <c r="E89" s="495">
        <v>14313.866666666663</v>
      </c>
      <c r="F89" s="495">
        <v>14137.033333333331</v>
      </c>
      <c r="G89" s="495">
        <v>13884.016666666663</v>
      </c>
      <c r="H89" s="495">
        <v>14743.716666666664</v>
      </c>
      <c r="I89" s="495">
        <v>14996.733333333334</v>
      </c>
      <c r="J89" s="495">
        <v>15173.566666666664</v>
      </c>
      <c r="K89" s="494">
        <v>14819.9</v>
      </c>
      <c r="L89" s="494">
        <v>14390.05</v>
      </c>
      <c r="M89" s="494">
        <v>0.28021000000000001</v>
      </c>
    </row>
    <row r="90" spans="1:13" s="13" customFormat="1">
      <c r="A90" s="254">
        <v>80</v>
      </c>
      <c r="B90" s="497" t="s">
        <v>319</v>
      </c>
      <c r="C90" s="494">
        <v>266.14999999999998</v>
      </c>
      <c r="D90" s="495">
        <v>266.71666666666664</v>
      </c>
      <c r="E90" s="495">
        <v>261.73333333333329</v>
      </c>
      <c r="F90" s="495">
        <v>257.31666666666666</v>
      </c>
      <c r="G90" s="495">
        <v>252.33333333333331</v>
      </c>
      <c r="H90" s="495">
        <v>271.13333333333327</v>
      </c>
      <c r="I90" s="495">
        <v>276.11666666666662</v>
      </c>
      <c r="J90" s="495">
        <v>280.53333333333325</v>
      </c>
      <c r="K90" s="494">
        <v>271.7</v>
      </c>
      <c r="L90" s="494">
        <v>262.3</v>
      </c>
      <c r="M90" s="494">
        <v>0.85084000000000004</v>
      </c>
    </row>
    <row r="91" spans="1:13" s="13" customFormat="1">
      <c r="A91" s="254">
        <v>81</v>
      </c>
      <c r="B91" s="497" t="s">
        <v>74</v>
      </c>
      <c r="C91" s="494">
        <v>3797.7</v>
      </c>
      <c r="D91" s="495">
        <v>3810.4666666666667</v>
      </c>
      <c r="E91" s="495">
        <v>3777.2333333333336</v>
      </c>
      <c r="F91" s="495">
        <v>3756.7666666666669</v>
      </c>
      <c r="G91" s="495">
        <v>3723.5333333333338</v>
      </c>
      <c r="H91" s="495">
        <v>3830.9333333333334</v>
      </c>
      <c r="I91" s="495">
        <v>3864.1666666666661</v>
      </c>
      <c r="J91" s="495">
        <v>3884.6333333333332</v>
      </c>
      <c r="K91" s="494">
        <v>3843.7</v>
      </c>
      <c r="L91" s="494">
        <v>3790</v>
      </c>
      <c r="M91" s="494">
        <v>5.2693399999999997</v>
      </c>
    </row>
    <row r="92" spans="1:13" s="13" customFormat="1">
      <c r="A92" s="254">
        <v>82</v>
      </c>
      <c r="B92" s="497" t="s">
        <v>320</v>
      </c>
      <c r="C92" s="494">
        <v>480.85</v>
      </c>
      <c r="D92" s="495">
        <v>478.36666666666662</v>
      </c>
      <c r="E92" s="495">
        <v>468.83333333333326</v>
      </c>
      <c r="F92" s="495">
        <v>456.81666666666666</v>
      </c>
      <c r="G92" s="495">
        <v>447.2833333333333</v>
      </c>
      <c r="H92" s="495">
        <v>490.38333333333321</v>
      </c>
      <c r="I92" s="495">
        <v>499.91666666666663</v>
      </c>
      <c r="J92" s="495">
        <v>511.93333333333317</v>
      </c>
      <c r="K92" s="494">
        <v>487.9</v>
      </c>
      <c r="L92" s="494">
        <v>466.35</v>
      </c>
      <c r="M92" s="494">
        <v>3.28369</v>
      </c>
    </row>
    <row r="93" spans="1:13" s="13" customFormat="1">
      <c r="A93" s="254">
        <v>83</v>
      </c>
      <c r="B93" s="497" t="s">
        <v>321</v>
      </c>
      <c r="C93" s="494">
        <v>243.95</v>
      </c>
      <c r="D93" s="495">
        <v>244.95000000000002</v>
      </c>
      <c r="E93" s="495">
        <v>241.10000000000002</v>
      </c>
      <c r="F93" s="495">
        <v>238.25</v>
      </c>
      <c r="G93" s="495">
        <v>234.4</v>
      </c>
      <c r="H93" s="495">
        <v>247.80000000000004</v>
      </c>
      <c r="I93" s="495">
        <v>251.65</v>
      </c>
      <c r="J93" s="495">
        <v>254.50000000000006</v>
      </c>
      <c r="K93" s="494">
        <v>248.8</v>
      </c>
      <c r="L93" s="494">
        <v>242.1</v>
      </c>
      <c r="M93" s="494">
        <v>0.90620999999999996</v>
      </c>
    </row>
    <row r="94" spans="1:13" s="13" customFormat="1">
      <c r="A94" s="254">
        <v>84</v>
      </c>
      <c r="B94" s="497" t="s">
        <v>80</v>
      </c>
      <c r="C94" s="494">
        <v>614.29999999999995</v>
      </c>
      <c r="D94" s="495">
        <v>618.38333333333333</v>
      </c>
      <c r="E94" s="495">
        <v>607.91666666666663</v>
      </c>
      <c r="F94" s="495">
        <v>601.5333333333333</v>
      </c>
      <c r="G94" s="495">
        <v>591.06666666666661</v>
      </c>
      <c r="H94" s="495">
        <v>624.76666666666665</v>
      </c>
      <c r="I94" s="495">
        <v>635.23333333333335</v>
      </c>
      <c r="J94" s="495">
        <v>641.61666666666667</v>
      </c>
      <c r="K94" s="494">
        <v>628.85</v>
      </c>
      <c r="L94" s="494">
        <v>612</v>
      </c>
      <c r="M94" s="494">
        <v>2.1532399999999998</v>
      </c>
    </row>
    <row r="95" spans="1:13" s="13" customFormat="1">
      <c r="A95" s="254">
        <v>85</v>
      </c>
      <c r="B95" s="497" t="s">
        <v>322</v>
      </c>
      <c r="C95" s="494">
        <v>1842.45</v>
      </c>
      <c r="D95" s="495">
        <v>1834.8</v>
      </c>
      <c r="E95" s="495">
        <v>1819.6499999999999</v>
      </c>
      <c r="F95" s="495">
        <v>1796.85</v>
      </c>
      <c r="G95" s="495">
        <v>1781.6999999999998</v>
      </c>
      <c r="H95" s="495">
        <v>1857.6</v>
      </c>
      <c r="I95" s="495">
        <v>1872.75</v>
      </c>
      <c r="J95" s="495">
        <v>1895.55</v>
      </c>
      <c r="K95" s="494">
        <v>1849.95</v>
      </c>
      <c r="L95" s="494">
        <v>1812</v>
      </c>
      <c r="M95" s="494">
        <v>0.2009</v>
      </c>
    </row>
    <row r="96" spans="1:13" s="13" customFormat="1">
      <c r="A96" s="254">
        <v>86</v>
      </c>
      <c r="B96" s="497" t="s">
        <v>783</v>
      </c>
      <c r="C96" s="494">
        <v>268.55</v>
      </c>
      <c r="D96" s="495">
        <v>266.76666666666665</v>
      </c>
      <c r="E96" s="495">
        <v>263.83333333333331</v>
      </c>
      <c r="F96" s="495">
        <v>259.11666666666667</v>
      </c>
      <c r="G96" s="495">
        <v>256.18333333333334</v>
      </c>
      <c r="H96" s="495">
        <v>271.48333333333329</v>
      </c>
      <c r="I96" s="495">
        <v>274.41666666666669</v>
      </c>
      <c r="J96" s="495">
        <v>279.13333333333327</v>
      </c>
      <c r="K96" s="494">
        <v>269.7</v>
      </c>
      <c r="L96" s="494">
        <v>262.05</v>
      </c>
      <c r="M96" s="494">
        <v>3.9177300000000002</v>
      </c>
    </row>
    <row r="97" spans="1:13" s="13" customFormat="1">
      <c r="A97" s="254">
        <v>87</v>
      </c>
      <c r="B97" s="497" t="s">
        <v>75</v>
      </c>
      <c r="C97" s="494">
        <v>514.45000000000005</v>
      </c>
      <c r="D97" s="495">
        <v>501.33333333333331</v>
      </c>
      <c r="E97" s="495">
        <v>484.91666666666663</v>
      </c>
      <c r="F97" s="495">
        <v>455.38333333333333</v>
      </c>
      <c r="G97" s="495">
        <v>438.96666666666664</v>
      </c>
      <c r="H97" s="495">
        <v>530.86666666666656</v>
      </c>
      <c r="I97" s="495">
        <v>547.2833333333333</v>
      </c>
      <c r="J97" s="495">
        <v>576.81666666666661</v>
      </c>
      <c r="K97" s="494">
        <v>517.75</v>
      </c>
      <c r="L97" s="494">
        <v>471.8</v>
      </c>
      <c r="M97" s="494">
        <v>228.61929000000001</v>
      </c>
    </row>
    <row r="98" spans="1:13" s="13" customFormat="1">
      <c r="A98" s="254">
        <v>88</v>
      </c>
      <c r="B98" s="497" t="s">
        <v>323</v>
      </c>
      <c r="C98" s="494">
        <v>552.5</v>
      </c>
      <c r="D98" s="495">
        <v>556.51666666666665</v>
      </c>
      <c r="E98" s="495">
        <v>543.23333333333335</v>
      </c>
      <c r="F98" s="495">
        <v>533.9666666666667</v>
      </c>
      <c r="G98" s="495">
        <v>520.68333333333339</v>
      </c>
      <c r="H98" s="495">
        <v>565.7833333333333</v>
      </c>
      <c r="I98" s="495">
        <v>579.06666666666661</v>
      </c>
      <c r="J98" s="495">
        <v>588.33333333333326</v>
      </c>
      <c r="K98" s="494">
        <v>569.79999999999995</v>
      </c>
      <c r="L98" s="494">
        <v>547.25</v>
      </c>
      <c r="M98" s="494">
        <v>3.7398600000000002</v>
      </c>
    </row>
    <row r="99" spans="1:13" s="13" customFormat="1">
      <c r="A99" s="254">
        <v>89</v>
      </c>
      <c r="B99" s="497" t="s">
        <v>76</v>
      </c>
      <c r="C99" s="494">
        <v>148.75</v>
      </c>
      <c r="D99" s="495">
        <v>149.51666666666668</v>
      </c>
      <c r="E99" s="495">
        <v>145.23333333333335</v>
      </c>
      <c r="F99" s="495">
        <v>141.71666666666667</v>
      </c>
      <c r="G99" s="495">
        <v>137.43333333333334</v>
      </c>
      <c r="H99" s="495">
        <v>153.03333333333336</v>
      </c>
      <c r="I99" s="495">
        <v>157.31666666666672</v>
      </c>
      <c r="J99" s="495">
        <v>160.83333333333337</v>
      </c>
      <c r="K99" s="494">
        <v>153.80000000000001</v>
      </c>
      <c r="L99" s="494">
        <v>146</v>
      </c>
      <c r="M99" s="494">
        <v>249.84542999999999</v>
      </c>
    </row>
    <row r="100" spans="1:13" s="13" customFormat="1">
      <c r="A100" s="254">
        <v>90</v>
      </c>
      <c r="B100" s="497" t="s">
        <v>324</v>
      </c>
      <c r="C100" s="494">
        <v>473.5</v>
      </c>
      <c r="D100" s="495">
        <v>473.91666666666669</v>
      </c>
      <c r="E100" s="495">
        <v>462.83333333333337</v>
      </c>
      <c r="F100" s="495">
        <v>452.16666666666669</v>
      </c>
      <c r="G100" s="495">
        <v>441.08333333333337</v>
      </c>
      <c r="H100" s="495">
        <v>484.58333333333337</v>
      </c>
      <c r="I100" s="495">
        <v>495.66666666666674</v>
      </c>
      <c r="J100" s="495">
        <v>506.33333333333337</v>
      </c>
      <c r="K100" s="494">
        <v>485</v>
      </c>
      <c r="L100" s="494">
        <v>463.25</v>
      </c>
      <c r="M100" s="494">
        <v>2.56873</v>
      </c>
    </row>
    <row r="101" spans="1:13">
      <c r="A101" s="254">
        <v>91</v>
      </c>
      <c r="B101" s="497" t="s">
        <v>325</v>
      </c>
      <c r="C101" s="494">
        <v>396.55</v>
      </c>
      <c r="D101" s="495">
        <v>396.11666666666662</v>
      </c>
      <c r="E101" s="495">
        <v>390.73333333333323</v>
      </c>
      <c r="F101" s="495">
        <v>384.91666666666663</v>
      </c>
      <c r="G101" s="495">
        <v>379.53333333333325</v>
      </c>
      <c r="H101" s="495">
        <v>401.93333333333322</v>
      </c>
      <c r="I101" s="495">
        <v>407.31666666666655</v>
      </c>
      <c r="J101" s="495">
        <v>413.13333333333321</v>
      </c>
      <c r="K101" s="494">
        <v>401.5</v>
      </c>
      <c r="L101" s="494">
        <v>390.3</v>
      </c>
      <c r="M101" s="494">
        <v>1.50569</v>
      </c>
    </row>
    <row r="102" spans="1:13">
      <c r="A102" s="254">
        <v>92</v>
      </c>
      <c r="B102" s="497" t="s">
        <v>326</v>
      </c>
      <c r="C102" s="494">
        <v>525.79999999999995</v>
      </c>
      <c r="D102" s="495">
        <v>524.5333333333333</v>
      </c>
      <c r="E102" s="495">
        <v>516.36666666666656</v>
      </c>
      <c r="F102" s="495">
        <v>506.93333333333328</v>
      </c>
      <c r="G102" s="495">
        <v>498.76666666666654</v>
      </c>
      <c r="H102" s="495">
        <v>533.96666666666658</v>
      </c>
      <c r="I102" s="495">
        <v>542.13333333333333</v>
      </c>
      <c r="J102" s="495">
        <v>551.56666666666661</v>
      </c>
      <c r="K102" s="494">
        <v>532.70000000000005</v>
      </c>
      <c r="L102" s="494">
        <v>515.1</v>
      </c>
      <c r="M102" s="494">
        <v>3.0135900000000002</v>
      </c>
    </row>
    <row r="103" spans="1:13">
      <c r="A103" s="254">
        <v>93</v>
      </c>
      <c r="B103" s="497" t="s">
        <v>77</v>
      </c>
      <c r="C103" s="494">
        <v>125</v>
      </c>
      <c r="D103" s="495">
        <v>124.96666666666665</v>
      </c>
      <c r="E103" s="495">
        <v>123.93333333333331</v>
      </c>
      <c r="F103" s="495">
        <v>122.86666666666666</v>
      </c>
      <c r="G103" s="495">
        <v>121.83333333333331</v>
      </c>
      <c r="H103" s="495">
        <v>126.0333333333333</v>
      </c>
      <c r="I103" s="495">
        <v>127.06666666666663</v>
      </c>
      <c r="J103" s="495">
        <v>128.1333333333333</v>
      </c>
      <c r="K103" s="494">
        <v>126</v>
      </c>
      <c r="L103" s="494">
        <v>123.9</v>
      </c>
      <c r="M103" s="494">
        <v>4.8692700000000002</v>
      </c>
    </row>
    <row r="104" spans="1:13">
      <c r="A104" s="254">
        <v>94</v>
      </c>
      <c r="B104" s="497" t="s">
        <v>327</v>
      </c>
      <c r="C104" s="494">
        <v>1549.9</v>
      </c>
      <c r="D104" s="495">
        <v>1559.6333333333334</v>
      </c>
      <c r="E104" s="495">
        <v>1530.3166666666668</v>
      </c>
      <c r="F104" s="495">
        <v>1510.7333333333333</v>
      </c>
      <c r="G104" s="495">
        <v>1481.4166666666667</v>
      </c>
      <c r="H104" s="495">
        <v>1579.2166666666669</v>
      </c>
      <c r="I104" s="495">
        <v>1608.5333333333335</v>
      </c>
      <c r="J104" s="495">
        <v>1628.116666666667</v>
      </c>
      <c r="K104" s="494">
        <v>1588.95</v>
      </c>
      <c r="L104" s="494">
        <v>1540.05</v>
      </c>
      <c r="M104" s="494">
        <v>1.9166700000000001</v>
      </c>
    </row>
    <row r="105" spans="1:13">
      <c r="A105" s="254">
        <v>95</v>
      </c>
      <c r="B105" s="497" t="s">
        <v>328</v>
      </c>
      <c r="C105" s="494">
        <v>18.149999999999999</v>
      </c>
      <c r="D105" s="495">
        <v>17.616666666666664</v>
      </c>
      <c r="E105" s="495">
        <v>17.083333333333329</v>
      </c>
      <c r="F105" s="495">
        <v>16.016666666666666</v>
      </c>
      <c r="G105" s="495">
        <v>15.483333333333331</v>
      </c>
      <c r="H105" s="495">
        <v>18.683333333333326</v>
      </c>
      <c r="I105" s="495">
        <v>19.216666666666665</v>
      </c>
      <c r="J105" s="495">
        <v>20.283333333333324</v>
      </c>
      <c r="K105" s="494">
        <v>18.149999999999999</v>
      </c>
      <c r="L105" s="494">
        <v>16.55</v>
      </c>
      <c r="M105" s="494">
        <v>185.09809999999999</v>
      </c>
    </row>
    <row r="106" spans="1:13">
      <c r="A106" s="254">
        <v>96</v>
      </c>
      <c r="B106" s="497" t="s">
        <v>329</v>
      </c>
      <c r="C106" s="494">
        <v>750.85</v>
      </c>
      <c r="D106" s="495">
        <v>753.04999999999984</v>
      </c>
      <c r="E106" s="495">
        <v>745.84999999999968</v>
      </c>
      <c r="F106" s="495">
        <v>740.8499999999998</v>
      </c>
      <c r="G106" s="495">
        <v>733.64999999999964</v>
      </c>
      <c r="H106" s="495">
        <v>758.04999999999973</v>
      </c>
      <c r="I106" s="495">
        <v>765.24999999999977</v>
      </c>
      <c r="J106" s="495">
        <v>770.24999999999977</v>
      </c>
      <c r="K106" s="494">
        <v>760.25</v>
      </c>
      <c r="L106" s="494">
        <v>748.05</v>
      </c>
      <c r="M106" s="494">
        <v>4.4266399999999999</v>
      </c>
    </row>
    <row r="107" spans="1:13">
      <c r="A107" s="254">
        <v>97</v>
      </c>
      <c r="B107" s="497" t="s">
        <v>330</v>
      </c>
      <c r="C107" s="494">
        <v>311.45</v>
      </c>
      <c r="D107" s="495">
        <v>310.61666666666662</v>
      </c>
      <c r="E107" s="495">
        <v>308.63333333333321</v>
      </c>
      <c r="F107" s="495">
        <v>305.81666666666661</v>
      </c>
      <c r="G107" s="495">
        <v>303.8333333333332</v>
      </c>
      <c r="H107" s="495">
        <v>313.43333333333322</v>
      </c>
      <c r="I107" s="495">
        <v>315.41666666666669</v>
      </c>
      <c r="J107" s="495">
        <v>318.23333333333323</v>
      </c>
      <c r="K107" s="494">
        <v>312.60000000000002</v>
      </c>
      <c r="L107" s="494">
        <v>307.8</v>
      </c>
      <c r="M107" s="494">
        <v>0.84679000000000004</v>
      </c>
    </row>
    <row r="108" spans="1:13">
      <c r="A108" s="254">
        <v>98</v>
      </c>
      <c r="B108" s="497" t="s">
        <v>79</v>
      </c>
      <c r="C108" s="494">
        <v>484.9</v>
      </c>
      <c r="D108" s="495">
        <v>489.16666666666669</v>
      </c>
      <c r="E108" s="495">
        <v>474.53333333333336</v>
      </c>
      <c r="F108" s="495">
        <v>464.16666666666669</v>
      </c>
      <c r="G108" s="495">
        <v>449.53333333333336</v>
      </c>
      <c r="H108" s="495">
        <v>499.53333333333336</v>
      </c>
      <c r="I108" s="495">
        <v>514.16666666666674</v>
      </c>
      <c r="J108" s="495">
        <v>524.5333333333333</v>
      </c>
      <c r="K108" s="494">
        <v>503.8</v>
      </c>
      <c r="L108" s="494">
        <v>478.8</v>
      </c>
      <c r="M108" s="494">
        <v>14.14176</v>
      </c>
    </row>
    <row r="109" spans="1:13">
      <c r="A109" s="254">
        <v>99</v>
      </c>
      <c r="B109" s="497" t="s">
        <v>331</v>
      </c>
      <c r="C109" s="494">
        <v>3834.35</v>
      </c>
      <c r="D109" s="495">
        <v>3817.4833333333336</v>
      </c>
      <c r="E109" s="495">
        <v>3786.9666666666672</v>
      </c>
      <c r="F109" s="495">
        <v>3739.5833333333335</v>
      </c>
      <c r="G109" s="495">
        <v>3709.0666666666671</v>
      </c>
      <c r="H109" s="495">
        <v>3864.8666666666672</v>
      </c>
      <c r="I109" s="495">
        <v>3895.3833333333337</v>
      </c>
      <c r="J109" s="495">
        <v>3942.7666666666673</v>
      </c>
      <c r="K109" s="494">
        <v>3848</v>
      </c>
      <c r="L109" s="494">
        <v>3770.1</v>
      </c>
      <c r="M109" s="494">
        <v>6.7449999999999996E-2</v>
      </c>
    </row>
    <row r="110" spans="1:13">
      <c r="A110" s="254">
        <v>100</v>
      </c>
      <c r="B110" s="497" t="s">
        <v>332</v>
      </c>
      <c r="C110" s="494">
        <v>148</v>
      </c>
      <c r="D110" s="495">
        <v>148.38333333333333</v>
      </c>
      <c r="E110" s="495">
        <v>146.71666666666664</v>
      </c>
      <c r="F110" s="495">
        <v>145.43333333333331</v>
      </c>
      <c r="G110" s="495">
        <v>143.76666666666662</v>
      </c>
      <c r="H110" s="495">
        <v>149.66666666666666</v>
      </c>
      <c r="I110" s="495">
        <v>151.33333333333334</v>
      </c>
      <c r="J110" s="495">
        <v>152.61666666666667</v>
      </c>
      <c r="K110" s="494">
        <v>150.05000000000001</v>
      </c>
      <c r="L110" s="494">
        <v>147.1</v>
      </c>
      <c r="M110" s="494">
        <v>1.4512799999999999</v>
      </c>
    </row>
    <row r="111" spans="1:13">
      <c r="A111" s="254">
        <v>101</v>
      </c>
      <c r="B111" s="497" t="s">
        <v>333</v>
      </c>
      <c r="C111" s="494">
        <v>232.25</v>
      </c>
      <c r="D111" s="495">
        <v>230.21666666666667</v>
      </c>
      <c r="E111" s="495">
        <v>225.53333333333333</v>
      </c>
      <c r="F111" s="495">
        <v>218.81666666666666</v>
      </c>
      <c r="G111" s="495">
        <v>214.13333333333333</v>
      </c>
      <c r="H111" s="495">
        <v>236.93333333333334</v>
      </c>
      <c r="I111" s="495">
        <v>241.61666666666667</v>
      </c>
      <c r="J111" s="495">
        <v>248.33333333333334</v>
      </c>
      <c r="K111" s="494">
        <v>234.9</v>
      </c>
      <c r="L111" s="494">
        <v>223.5</v>
      </c>
      <c r="M111" s="494">
        <v>8.5209899999999994</v>
      </c>
    </row>
    <row r="112" spans="1:13">
      <c r="A112" s="254">
        <v>102</v>
      </c>
      <c r="B112" s="497" t="s">
        <v>334</v>
      </c>
      <c r="C112" s="494">
        <v>101.3</v>
      </c>
      <c r="D112" s="495">
        <v>101.73333333333333</v>
      </c>
      <c r="E112" s="495">
        <v>100.66666666666667</v>
      </c>
      <c r="F112" s="495">
        <v>100.03333333333333</v>
      </c>
      <c r="G112" s="495">
        <v>98.966666666666669</v>
      </c>
      <c r="H112" s="495">
        <v>102.36666666666667</v>
      </c>
      <c r="I112" s="495">
        <v>103.43333333333334</v>
      </c>
      <c r="J112" s="495">
        <v>104.06666666666668</v>
      </c>
      <c r="K112" s="494">
        <v>102.8</v>
      </c>
      <c r="L112" s="494">
        <v>101.1</v>
      </c>
      <c r="M112" s="494">
        <v>2.2564500000000001</v>
      </c>
    </row>
    <row r="113" spans="1:13">
      <c r="A113" s="254">
        <v>103</v>
      </c>
      <c r="B113" s="497" t="s">
        <v>335</v>
      </c>
      <c r="C113" s="494">
        <v>596.4</v>
      </c>
      <c r="D113" s="495">
        <v>595.30000000000007</v>
      </c>
      <c r="E113" s="495">
        <v>587.60000000000014</v>
      </c>
      <c r="F113" s="495">
        <v>578.80000000000007</v>
      </c>
      <c r="G113" s="495">
        <v>571.10000000000014</v>
      </c>
      <c r="H113" s="495">
        <v>604.10000000000014</v>
      </c>
      <c r="I113" s="495">
        <v>611.80000000000018</v>
      </c>
      <c r="J113" s="495">
        <v>620.60000000000014</v>
      </c>
      <c r="K113" s="494">
        <v>603</v>
      </c>
      <c r="L113" s="494">
        <v>586.5</v>
      </c>
      <c r="M113" s="494">
        <v>3.3756400000000002</v>
      </c>
    </row>
    <row r="114" spans="1:13">
      <c r="A114" s="254">
        <v>104</v>
      </c>
      <c r="B114" s="497" t="s">
        <v>81</v>
      </c>
      <c r="C114" s="494">
        <v>557.9</v>
      </c>
      <c r="D114" s="495">
        <v>560.23333333333335</v>
      </c>
      <c r="E114" s="495">
        <v>550.4666666666667</v>
      </c>
      <c r="F114" s="495">
        <v>543.0333333333333</v>
      </c>
      <c r="G114" s="495">
        <v>533.26666666666665</v>
      </c>
      <c r="H114" s="495">
        <v>567.66666666666674</v>
      </c>
      <c r="I114" s="495">
        <v>577.43333333333339</v>
      </c>
      <c r="J114" s="495">
        <v>584.86666666666679</v>
      </c>
      <c r="K114" s="494">
        <v>570</v>
      </c>
      <c r="L114" s="494">
        <v>552.79999999999995</v>
      </c>
      <c r="M114" s="494">
        <v>18.954190000000001</v>
      </c>
    </row>
    <row r="115" spans="1:13">
      <c r="A115" s="254">
        <v>105</v>
      </c>
      <c r="B115" s="497" t="s">
        <v>82</v>
      </c>
      <c r="C115" s="494">
        <v>883.05</v>
      </c>
      <c r="D115" s="495">
        <v>870.66666666666663</v>
      </c>
      <c r="E115" s="495">
        <v>849.0333333333333</v>
      </c>
      <c r="F115" s="495">
        <v>815.01666666666665</v>
      </c>
      <c r="G115" s="495">
        <v>793.38333333333333</v>
      </c>
      <c r="H115" s="495">
        <v>904.68333333333328</v>
      </c>
      <c r="I115" s="495">
        <v>926.31666666666672</v>
      </c>
      <c r="J115" s="495">
        <v>960.33333333333326</v>
      </c>
      <c r="K115" s="494">
        <v>892.3</v>
      </c>
      <c r="L115" s="494">
        <v>836.65</v>
      </c>
      <c r="M115" s="494">
        <v>111.89431999999999</v>
      </c>
    </row>
    <row r="116" spans="1:13">
      <c r="A116" s="254">
        <v>106</v>
      </c>
      <c r="B116" s="497" t="s">
        <v>231</v>
      </c>
      <c r="C116" s="494">
        <v>165.55</v>
      </c>
      <c r="D116" s="495">
        <v>165.68333333333337</v>
      </c>
      <c r="E116" s="495">
        <v>162.96666666666673</v>
      </c>
      <c r="F116" s="495">
        <v>160.38333333333335</v>
      </c>
      <c r="G116" s="495">
        <v>157.66666666666671</v>
      </c>
      <c r="H116" s="495">
        <v>168.26666666666674</v>
      </c>
      <c r="I116" s="495">
        <v>170.98333333333338</v>
      </c>
      <c r="J116" s="495">
        <v>173.56666666666675</v>
      </c>
      <c r="K116" s="494">
        <v>168.4</v>
      </c>
      <c r="L116" s="494">
        <v>163.1</v>
      </c>
      <c r="M116" s="494">
        <v>14.96054</v>
      </c>
    </row>
    <row r="117" spans="1:13">
      <c r="A117" s="254">
        <v>107</v>
      </c>
      <c r="B117" s="497" t="s">
        <v>83</v>
      </c>
      <c r="C117" s="494">
        <v>129.5</v>
      </c>
      <c r="D117" s="495">
        <v>130.13333333333333</v>
      </c>
      <c r="E117" s="495">
        <v>128.31666666666666</v>
      </c>
      <c r="F117" s="495">
        <v>127.13333333333333</v>
      </c>
      <c r="G117" s="495">
        <v>125.31666666666666</v>
      </c>
      <c r="H117" s="495">
        <v>131.31666666666666</v>
      </c>
      <c r="I117" s="495">
        <v>133.13333333333333</v>
      </c>
      <c r="J117" s="495">
        <v>134.31666666666666</v>
      </c>
      <c r="K117" s="494">
        <v>131.94999999999999</v>
      </c>
      <c r="L117" s="494">
        <v>128.94999999999999</v>
      </c>
      <c r="M117" s="494">
        <v>101.49401</v>
      </c>
    </row>
    <row r="118" spans="1:13">
      <c r="A118" s="254">
        <v>108</v>
      </c>
      <c r="B118" s="497" t="s">
        <v>336</v>
      </c>
      <c r="C118" s="494">
        <v>375.5</v>
      </c>
      <c r="D118" s="495">
        <v>375.16666666666669</v>
      </c>
      <c r="E118" s="495">
        <v>367.83333333333337</v>
      </c>
      <c r="F118" s="495">
        <v>360.16666666666669</v>
      </c>
      <c r="G118" s="495">
        <v>352.83333333333337</v>
      </c>
      <c r="H118" s="495">
        <v>382.83333333333337</v>
      </c>
      <c r="I118" s="495">
        <v>390.16666666666674</v>
      </c>
      <c r="J118" s="495">
        <v>397.83333333333337</v>
      </c>
      <c r="K118" s="494">
        <v>382.5</v>
      </c>
      <c r="L118" s="494">
        <v>367.5</v>
      </c>
      <c r="M118" s="494">
        <v>7.2094899999999997</v>
      </c>
    </row>
    <row r="119" spans="1:13">
      <c r="A119" s="254">
        <v>109</v>
      </c>
      <c r="B119" s="497" t="s">
        <v>822</v>
      </c>
      <c r="C119" s="494">
        <v>3167.85</v>
      </c>
      <c r="D119" s="495">
        <v>3146.6</v>
      </c>
      <c r="E119" s="495">
        <v>3111.2999999999997</v>
      </c>
      <c r="F119" s="495">
        <v>3054.75</v>
      </c>
      <c r="G119" s="495">
        <v>3019.45</v>
      </c>
      <c r="H119" s="495">
        <v>3203.1499999999996</v>
      </c>
      <c r="I119" s="495">
        <v>3238.45</v>
      </c>
      <c r="J119" s="495">
        <v>3294.9999999999995</v>
      </c>
      <c r="K119" s="494">
        <v>3181.9</v>
      </c>
      <c r="L119" s="494">
        <v>3090.05</v>
      </c>
      <c r="M119" s="494">
        <v>5.6771500000000001</v>
      </c>
    </row>
    <row r="120" spans="1:13">
      <c r="A120" s="254">
        <v>110</v>
      </c>
      <c r="B120" s="497" t="s">
        <v>84</v>
      </c>
      <c r="C120" s="494">
        <v>1601.15</v>
      </c>
      <c r="D120" s="495">
        <v>1602.8</v>
      </c>
      <c r="E120" s="495">
        <v>1588.4499999999998</v>
      </c>
      <c r="F120" s="495">
        <v>1575.7499999999998</v>
      </c>
      <c r="G120" s="495">
        <v>1561.3999999999996</v>
      </c>
      <c r="H120" s="495">
        <v>1615.5</v>
      </c>
      <c r="I120" s="495">
        <v>1629.85</v>
      </c>
      <c r="J120" s="495">
        <v>1642.5500000000002</v>
      </c>
      <c r="K120" s="494">
        <v>1617.15</v>
      </c>
      <c r="L120" s="494">
        <v>1590.1</v>
      </c>
      <c r="M120" s="494">
        <v>6.1014200000000001</v>
      </c>
    </row>
    <row r="121" spans="1:13">
      <c r="A121" s="254">
        <v>111</v>
      </c>
      <c r="B121" s="497" t="s">
        <v>85</v>
      </c>
      <c r="C121" s="494">
        <v>587.35</v>
      </c>
      <c r="D121" s="495">
        <v>588.13333333333333</v>
      </c>
      <c r="E121" s="495">
        <v>579.2166666666667</v>
      </c>
      <c r="F121" s="495">
        <v>571.08333333333337</v>
      </c>
      <c r="G121" s="495">
        <v>562.16666666666674</v>
      </c>
      <c r="H121" s="495">
        <v>596.26666666666665</v>
      </c>
      <c r="I121" s="495">
        <v>605.18333333333339</v>
      </c>
      <c r="J121" s="495">
        <v>613.31666666666661</v>
      </c>
      <c r="K121" s="494">
        <v>597.04999999999995</v>
      </c>
      <c r="L121" s="494">
        <v>580</v>
      </c>
      <c r="M121" s="494">
        <v>18.102129999999999</v>
      </c>
    </row>
    <row r="122" spans="1:13">
      <c r="A122" s="254">
        <v>112</v>
      </c>
      <c r="B122" s="497" t="s">
        <v>232</v>
      </c>
      <c r="C122" s="494">
        <v>770.05</v>
      </c>
      <c r="D122" s="495">
        <v>770.01666666666677</v>
      </c>
      <c r="E122" s="495">
        <v>762.58333333333348</v>
      </c>
      <c r="F122" s="495">
        <v>755.11666666666667</v>
      </c>
      <c r="G122" s="495">
        <v>747.68333333333339</v>
      </c>
      <c r="H122" s="495">
        <v>777.48333333333358</v>
      </c>
      <c r="I122" s="495">
        <v>784.91666666666674</v>
      </c>
      <c r="J122" s="495">
        <v>792.38333333333367</v>
      </c>
      <c r="K122" s="494">
        <v>777.45</v>
      </c>
      <c r="L122" s="494">
        <v>762.55</v>
      </c>
      <c r="M122" s="494">
        <v>3.2437100000000001</v>
      </c>
    </row>
    <row r="123" spans="1:13">
      <c r="A123" s="254">
        <v>113</v>
      </c>
      <c r="B123" s="497" t="s">
        <v>337</v>
      </c>
      <c r="C123" s="494">
        <v>614.5</v>
      </c>
      <c r="D123" s="495">
        <v>616.5</v>
      </c>
      <c r="E123" s="495">
        <v>611</v>
      </c>
      <c r="F123" s="495">
        <v>607.5</v>
      </c>
      <c r="G123" s="495">
        <v>602</v>
      </c>
      <c r="H123" s="495">
        <v>620</v>
      </c>
      <c r="I123" s="495">
        <v>625.5</v>
      </c>
      <c r="J123" s="495">
        <v>629</v>
      </c>
      <c r="K123" s="494">
        <v>622</v>
      </c>
      <c r="L123" s="494">
        <v>613</v>
      </c>
      <c r="M123" s="494">
        <v>0.46640999999999999</v>
      </c>
    </row>
    <row r="124" spans="1:13">
      <c r="A124" s="254">
        <v>114</v>
      </c>
      <c r="B124" s="497" t="s">
        <v>233</v>
      </c>
      <c r="C124" s="494">
        <v>392</v>
      </c>
      <c r="D124" s="495">
        <v>394.75</v>
      </c>
      <c r="E124" s="495">
        <v>384.5</v>
      </c>
      <c r="F124" s="495">
        <v>377</v>
      </c>
      <c r="G124" s="495">
        <v>366.75</v>
      </c>
      <c r="H124" s="495">
        <v>402.25</v>
      </c>
      <c r="I124" s="495">
        <v>412.5</v>
      </c>
      <c r="J124" s="495">
        <v>420</v>
      </c>
      <c r="K124" s="494">
        <v>405</v>
      </c>
      <c r="L124" s="494">
        <v>387.25</v>
      </c>
      <c r="M124" s="494">
        <v>13.280889999999999</v>
      </c>
    </row>
    <row r="125" spans="1:13">
      <c r="A125" s="254">
        <v>115</v>
      </c>
      <c r="B125" s="497" t="s">
        <v>86</v>
      </c>
      <c r="C125" s="494">
        <v>870.95</v>
      </c>
      <c r="D125" s="495">
        <v>875.83333333333337</v>
      </c>
      <c r="E125" s="495">
        <v>859.7166666666667</v>
      </c>
      <c r="F125" s="495">
        <v>848.48333333333335</v>
      </c>
      <c r="G125" s="495">
        <v>832.36666666666667</v>
      </c>
      <c r="H125" s="495">
        <v>887.06666666666672</v>
      </c>
      <c r="I125" s="495">
        <v>903.18333333333328</v>
      </c>
      <c r="J125" s="495">
        <v>914.41666666666674</v>
      </c>
      <c r="K125" s="494">
        <v>891.95</v>
      </c>
      <c r="L125" s="494">
        <v>864.6</v>
      </c>
      <c r="M125" s="494">
        <v>7.3958300000000001</v>
      </c>
    </row>
    <row r="126" spans="1:13">
      <c r="A126" s="254">
        <v>116</v>
      </c>
      <c r="B126" s="497" t="s">
        <v>338</v>
      </c>
      <c r="C126" s="494">
        <v>702.9</v>
      </c>
      <c r="D126" s="495">
        <v>700.94999999999993</v>
      </c>
      <c r="E126" s="495">
        <v>693.94999999999982</v>
      </c>
      <c r="F126" s="495">
        <v>684.99999999999989</v>
      </c>
      <c r="G126" s="495">
        <v>677.99999999999977</v>
      </c>
      <c r="H126" s="495">
        <v>709.89999999999986</v>
      </c>
      <c r="I126" s="495">
        <v>716.90000000000009</v>
      </c>
      <c r="J126" s="495">
        <v>725.84999999999991</v>
      </c>
      <c r="K126" s="494">
        <v>707.95</v>
      </c>
      <c r="L126" s="494">
        <v>692</v>
      </c>
      <c r="M126" s="494">
        <v>2.0301900000000002</v>
      </c>
    </row>
    <row r="127" spans="1:13">
      <c r="A127" s="254">
        <v>117</v>
      </c>
      <c r="B127" s="497" t="s">
        <v>339</v>
      </c>
      <c r="C127" s="494">
        <v>91.85</v>
      </c>
      <c r="D127" s="495">
        <v>92.533333333333346</v>
      </c>
      <c r="E127" s="495">
        <v>90.666666666666686</v>
      </c>
      <c r="F127" s="495">
        <v>89.483333333333334</v>
      </c>
      <c r="G127" s="495">
        <v>87.616666666666674</v>
      </c>
      <c r="H127" s="495">
        <v>93.716666666666697</v>
      </c>
      <c r="I127" s="495">
        <v>95.583333333333343</v>
      </c>
      <c r="J127" s="495">
        <v>96.766666666666708</v>
      </c>
      <c r="K127" s="494">
        <v>94.4</v>
      </c>
      <c r="L127" s="494">
        <v>91.35</v>
      </c>
      <c r="M127" s="494">
        <v>1.1372599999999999</v>
      </c>
    </row>
    <row r="128" spans="1:13">
      <c r="A128" s="254">
        <v>118</v>
      </c>
      <c r="B128" s="497" t="s">
        <v>340</v>
      </c>
      <c r="C128" s="494">
        <v>101.65</v>
      </c>
      <c r="D128" s="495">
        <v>102.15000000000002</v>
      </c>
      <c r="E128" s="495">
        <v>100.35000000000004</v>
      </c>
      <c r="F128" s="495">
        <v>99.050000000000011</v>
      </c>
      <c r="G128" s="495">
        <v>97.250000000000028</v>
      </c>
      <c r="H128" s="495">
        <v>103.45000000000005</v>
      </c>
      <c r="I128" s="495">
        <v>105.25000000000003</v>
      </c>
      <c r="J128" s="495">
        <v>106.55000000000005</v>
      </c>
      <c r="K128" s="494">
        <v>103.95</v>
      </c>
      <c r="L128" s="494">
        <v>100.85</v>
      </c>
      <c r="M128" s="494">
        <v>18.769030000000001</v>
      </c>
    </row>
    <row r="129" spans="1:13">
      <c r="A129" s="254">
        <v>119</v>
      </c>
      <c r="B129" s="497" t="s">
        <v>341</v>
      </c>
      <c r="C129" s="494">
        <v>568.25</v>
      </c>
      <c r="D129" s="495">
        <v>562.55000000000007</v>
      </c>
      <c r="E129" s="495">
        <v>552.70000000000016</v>
      </c>
      <c r="F129" s="495">
        <v>537.15000000000009</v>
      </c>
      <c r="G129" s="495">
        <v>527.30000000000018</v>
      </c>
      <c r="H129" s="495">
        <v>578.10000000000014</v>
      </c>
      <c r="I129" s="495">
        <v>587.95000000000005</v>
      </c>
      <c r="J129" s="495">
        <v>603.50000000000011</v>
      </c>
      <c r="K129" s="494">
        <v>572.4</v>
      </c>
      <c r="L129" s="494">
        <v>547</v>
      </c>
      <c r="M129" s="494">
        <v>1.7958799999999999</v>
      </c>
    </row>
    <row r="130" spans="1:13">
      <c r="A130" s="254">
        <v>120</v>
      </c>
      <c r="B130" s="497" t="s">
        <v>92</v>
      </c>
      <c r="C130" s="494">
        <v>279.55</v>
      </c>
      <c r="D130" s="495">
        <v>280.88333333333333</v>
      </c>
      <c r="E130" s="495">
        <v>276.76666666666665</v>
      </c>
      <c r="F130" s="495">
        <v>273.98333333333335</v>
      </c>
      <c r="G130" s="495">
        <v>269.86666666666667</v>
      </c>
      <c r="H130" s="495">
        <v>283.66666666666663</v>
      </c>
      <c r="I130" s="495">
        <v>287.7833333333333</v>
      </c>
      <c r="J130" s="495">
        <v>290.56666666666661</v>
      </c>
      <c r="K130" s="494">
        <v>285</v>
      </c>
      <c r="L130" s="494">
        <v>278.10000000000002</v>
      </c>
      <c r="M130" s="494">
        <v>72.116150000000005</v>
      </c>
    </row>
    <row r="131" spans="1:13">
      <c r="A131" s="254">
        <v>121</v>
      </c>
      <c r="B131" s="497" t="s">
        <v>87</v>
      </c>
      <c r="C131" s="494">
        <v>560.5</v>
      </c>
      <c r="D131" s="495">
        <v>561.35</v>
      </c>
      <c r="E131" s="495">
        <v>556.35</v>
      </c>
      <c r="F131" s="495">
        <v>552.20000000000005</v>
      </c>
      <c r="G131" s="495">
        <v>547.20000000000005</v>
      </c>
      <c r="H131" s="495">
        <v>565.5</v>
      </c>
      <c r="I131" s="495">
        <v>570.5</v>
      </c>
      <c r="J131" s="495">
        <v>574.65</v>
      </c>
      <c r="K131" s="494">
        <v>566.35</v>
      </c>
      <c r="L131" s="494">
        <v>557.20000000000005</v>
      </c>
      <c r="M131" s="494">
        <v>22.037109999999998</v>
      </c>
    </row>
    <row r="132" spans="1:13">
      <c r="A132" s="254">
        <v>122</v>
      </c>
      <c r="B132" s="497" t="s">
        <v>234</v>
      </c>
      <c r="C132" s="494">
        <v>1556</v>
      </c>
      <c r="D132" s="495">
        <v>1559.3166666666666</v>
      </c>
      <c r="E132" s="495">
        <v>1523.6833333333332</v>
      </c>
      <c r="F132" s="495">
        <v>1491.3666666666666</v>
      </c>
      <c r="G132" s="495">
        <v>1455.7333333333331</v>
      </c>
      <c r="H132" s="495">
        <v>1591.6333333333332</v>
      </c>
      <c r="I132" s="495">
        <v>1627.2666666666664</v>
      </c>
      <c r="J132" s="495">
        <v>1659.5833333333333</v>
      </c>
      <c r="K132" s="494">
        <v>1594.95</v>
      </c>
      <c r="L132" s="494">
        <v>1527</v>
      </c>
      <c r="M132" s="494">
        <v>1.1254999999999999</v>
      </c>
    </row>
    <row r="133" spans="1:13">
      <c r="A133" s="254">
        <v>123</v>
      </c>
      <c r="B133" s="497" t="s">
        <v>342</v>
      </c>
      <c r="C133" s="494">
        <v>1681.25</v>
      </c>
      <c r="D133" s="495">
        <v>1693.1833333333334</v>
      </c>
      <c r="E133" s="495">
        <v>1662.7166666666667</v>
      </c>
      <c r="F133" s="495">
        <v>1644.1833333333334</v>
      </c>
      <c r="G133" s="495">
        <v>1613.7166666666667</v>
      </c>
      <c r="H133" s="495">
        <v>1711.7166666666667</v>
      </c>
      <c r="I133" s="495">
        <v>1742.1833333333334</v>
      </c>
      <c r="J133" s="495">
        <v>1760.7166666666667</v>
      </c>
      <c r="K133" s="494">
        <v>1723.65</v>
      </c>
      <c r="L133" s="494">
        <v>1674.65</v>
      </c>
      <c r="M133" s="494">
        <v>7.2129399999999997</v>
      </c>
    </row>
    <row r="134" spans="1:13">
      <c r="A134" s="254">
        <v>124</v>
      </c>
      <c r="B134" s="497" t="s">
        <v>343</v>
      </c>
      <c r="C134" s="494">
        <v>167.5</v>
      </c>
      <c r="D134" s="495">
        <v>164.51666666666668</v>
      </c>
      <c r="E134" s="495">
        <v>160.53333333333336</v>
      </c>
      <c r="F134" s="495">
        <v>153.56666666666669</v>
      </c>
      <c r="G134" s="495">
        <v>149.58333333333337</v>
      </c>
      <c r="H134" s="495">
        <v>171.48333333333335</v>
      </c>
      <c r="I134" s="495">
        <v>175.46666666666664</v>
      </c>
      <c r="J134" s="495">
        <v>182.43333333333334</v>
      </c>
      <c r="K134" s="494">
        <v>168.5</v>
      </c>
      <c r="L134" s="494">
        <v>157.55000000000001</v>
      </c>
      <c r="M134" s="494">
        <v>56.61871</v>
      </c>
    </row>
    <row r="135" spans="1:13">
      <c r="A135" s="254">
        <v>125</v>
      </c>
      <c r="B135" s="497" t="s">
        <v>833</v>
      </c>
      <c r="C135" s="494">
        <v>222.45</v>
      </c>
      <c r="D135" s="495">
        <v>220.15</v>
      </c>
      <c r="E135" s="495">
        <v>212.3</v>
      </c>
      <c r="F135" s="495">
        <v>202.15</v>
      </c>
      <c r="G135" s="495">
        <v>194.3</v>
      </c>
      <c r="H135" s="495">
        <v>230.3</v>
      </c>
      <c r="I135" s="495">
        <v>238.14999999999998</v>
      </c>
      <c r="J135" s="495">
        <v>248.3</v>
      </c>
      <c r="K135" s="494">
        <v>228</v>
      </c>
      <c r="L135" s="494">
        <v>210</v>
      </c>
      <c r="M135" s="494">
        <v>42.441510000000001</v>
      </c>
    </row>
    <row r="136" spans="1:13">
      <c r="A136" s="254">
        <v>126</v>
      </c>
      <c r="B136" s="497" t="s">
        <v>740</v>
      </c>
      <c r="C136" s="494">
        <v>745.35</v>
      </c>
      <c r="D136" s="495">
        <v>746.48333333333323</v>
      </c>
      <c r="E136" s="495">
        <v>732.96666666666647</v>
      </c>
      <c r="F136" s="495">
        <v>720.58333333333326</v>
      </c>
      <c r="G136" s="495">
        <v>707.06666666666649</v>
      </c>
      <c r="H136" s="495">
        <v>758.86666666666645</v>
      </c>
      <c r="I136" s="495">
        <v>772.3833333333331</v>
      </c>
      <c r="J136" s="495">
        <v>784.76666666666642</v>
      </c>
      <c r="K136" s="494">
        <v>760</v>
      </c>
      <c r="L136" s="494">
        <v>734.1</v>
      </c>
      <c r="M136" s="494">
        <v>0.47631000000000001</v>
      </c>
    </row>
    <row r="137" spans="1:13">
      <c r="A137" s="254">
        <v>127</v>
      </c>
      <c r="B137" s="497" t="s">
        <v>345</v>
      </c>
      <c r="C137" s="494">
        <v>582.6</v>
      </c>
      <c r="D137" s="495">
        <v>582.19999999999993</v>
      </c>
      <c r="E137" s="495">
        <v>572.39999999999986</v>
      </c>
      <c r="F137" s="495">
        <v>562.19999999999993</v>
      </c>
      <c r="G137" s="495">
        <v>552.39999999999986</v>
      </c>
      <c r="H137" s="495">
        <v>592.39999999999986</v>
      </c>
      <c r="I137" s="495">
        <v>602.19999999999982</v>
      </c>
      <c r="J137" s="495">
        <v>612.39999999999986</v>
      </c>
      <c r="K137" s="494">
        <v>592</v>
      </c>
      <c r="L137" s="494">
        <v>572</v>
      </c>
      <c r="M137" s="494">
        <v>2.41723</v>
      </c>
    </row>
    <row r="138" spans="1:13">
      <c r="A138" s="254">
        <v>128</v>
      </c>
      <c r="B138" s="497" t="s">
        <v>89</v>
      </c>
      <c r="C138" s="494">
        <v>9.9</v>
      </c>
      <c r="D138" s="495">
        <v>9.9333333333333336</v>
      </c>
      <c r="E138" s="495">
        <v>9.7666666666666675</v>
      </c>
      <c r="F138" s="495">
        <v>9.6333333333333346</v>
      </c>
      <c r="G138" s="495">
        <v>9.4666666666666686</v>
      </c>
      <c r="H138" s="495">
        <v>10.066666666666666</v>
      </c>
      <c r="I138" s="495">
        <v>10.233333333333331</v>
      </c>
      <c r="J138" s="495">
        <v>10.366666666666665</v>
      </c>
      <c r="K138" s="494">
        <v>10.1</v>
      </c>
      <c r="L138" s="494">
        <v>9.8000000000000007</v>
      </c>
      <c r="M138" s="494">
        <v>35.745629999999998</v>
      </c>
    </row>
    <row r="139" spans="1:13">
      <c r="A139" s="254">
        <v>129</v>
      </c>
      <c r="B139" s="497" t="s">
        <v>346</v>
      </c>
      <c r="C139" s="494">
        <v>121</v>
      </c>
      <c r="D139" s="495">
        <v>121.78333333333335</v>
      </c>
      <c r="E139" s="495">
        <v>119.26666666666669</v>
      </c>
      <c r="F139" s="495">
        <v>117.53333333333335</v>
      </c>
      <c r="G139" s="495">
        <v>115.01666666666669</v>
      </c>
      <c r="H139" s="495">
        <v>123.51666666666669</v>
      </c>
      <c r="I139" s="495">
        <v>126.03333333333335</v>
      </c>
      <c r="J139" s="495">
        <v>127.76666666666669</v>
      </c>
      <c r="K139" s="494">
        <v>124.3</v>
      </c>
      <c r="L139" s="494">
        <v>120.05</v>
      </c>
      <c r="M139" s="494">
        <v>5.5498799999999999</v>
      </c>
    </row>
    <row r="140" spans="1:13">
      <c r="A140" s="254">
        <v>130</v>
      </c>
      <c r="B140" s="497" t="s">
        <v>90</v>
      </c>
      <c r="C140" s="494">
        <v>3752.35</v>
      </c>
      <c r="D140" s="495">
        <v>3738.2999999999997</v>
      </c>
      <c r="E140" s="495">
        <v>3694.0499999999993</v>
      </c>
      <c r="F140" s="495">
        <v>3635.7499999999995</v>
      </c>
      <c r="G140" s="495">
        <v>3591.4999999999991</v>
      </c>
      <c r="H140" s="495">
        <v>3796.5999999999995</v>
      </c>
      <c r="I140" s="495">
        <v>3840.8500000000004</v>
      </c>
      <c r="J140" s="495">
        <v>3899.1499999999996</v>
      </c>
      <c r="K140" s="494">
        <v>3782.55</v>
      </c>
      <c r="L140" s="494">
        <v>3680</v>
      </c>
      <c r="M140" s="494">
        <v>12.47594</v>
      </c>
    </row>
    <row r="141" spans="1:13">
      <c r="A141" s="254">
        <v>131</v>
      </c>
      <c r="B141" s="497" t="s">
        <v>347</v>
      </c>
      <c r="C141" s="494">
        <v>3758.65</v>
      </c>
      <c r="D141" s="495">
        <v>3752.8666666666668</v>
      </c>
      <c r="E141" s="495">
        <v>3705.7833333333338</v>
      </c>
      <c r="F141" s="495">
        <v>3652.916666666667</v>
      </c>
      <c r="G141" s="495">
        <v>3605.8333333333339</v>
      </c>
      <c r="H141" s="495">
        <v>3805.7333333333336</v>
      </c>
      <c r="I141" s="495">
        <v>3852.8166666666666</v>
      </c>
      <c r="J141" s="495">
        <v>3905.6833333333334</v>
      </c>
      <c r="K141" s="494">
        <v>3799.95</v>
      </c>
      <c r="L141" s="494">
        <v>3700</v>
      </c>
      <c r="M141" s="494">
        <v>2.9228399999999999</v>
      </c>
    </row>
    <row r="142" spans="1:13">
      <c r="A142" s="254">
        <v>132</v>
      </c>
      <c r="B142" s="497" t="s">
        <v>348</v>
      </c>
      <c r="C142" s="494">
        <v>3137</v>
      </c>
      <c r="D142" s="495">
        <v>3163.6666666666665</v>
      </c>
      <c r="E142" s="495">
        <v>3093.333333333333</v>
      </c>
      <c r="F142" s="495">
        <v>3049.6666666666665</v>
      </c>
      <c r="G142" s="495">
        <v>2979.333333333333</v>
      </c>
      <c r="H142" s="495">
        <v>3207.333333333333</v>
      </c>
      <c r="I142" s="495">
        <v>3277.6666666666661</v>
      </c>
      <c r="J142" s="495">
        <v>3321.333333333333</v>
      </c>
      <c r="K142" s="494">
        <v>3234</v>
      </c>
      <c r="L142" s="494">
        <v>3120</v>
      </c>
      <c r="M142" s="494">
        <v>7.82599</v>
      </c>
    </row>
    <row r="143" spans="1:13">
      <c r="A143" s="254">
        <v>133</v>
      </c>
      <c r="B143" s="497" t="s">
        <v>93</v>
      </c>
      <c r="C143" s="494">
        <v>4760.3</v>
      </c>
      <c r="D143" s="495">
        <v>4748.5166666666664</v>
      </c>
      <c r="E143" s="495">
        <v>4703.0333333333328</v>
      </c>
      <c r="F143" s="495">
        <v>4645.7666666666664</v>
      </c>
      <c r="G143" s="495">
        <v>4600.2833333333328</v>
      </c>
      <c r="H143" s="495">
        <v>4805.7833333333328</v>
      </c>
      <c r="I143" s="495">
        <v>4851.2666666666664</v>
      </c>
      <c r="J143" s="495">
        <v>4908.5333333333328</v>
      </c>
      <c r="K143" s="494">
        <v>4794</v>
      </c>
      <c r="L143" s="494">
        <v>4691.25</v>
      </c>
      <c r="M143" s="494">
        <v>13.62147</v>
      </c>
    </row>
    <row r="144" spans="1:13">
      <c r="A144" s="254">
        <v>134</v>
      </c>
      <c r="B144" s="497" t="s">
        <v>349</v>
      </c>
      <c r="C144" s="494">
        <v>333.45</v>
      </c>
      <c r="D144" s="495">
        <v>334.11666666666667</v>
      </c>
      <c r="E144" s="495">
        <v>329.23333333333335</v>
      </c>
      <c r="F144" s="495">
        <v>325.01666666666665</v>
      </c>
      <c r="G144" s="495">
        <v>320.13333333333333</v>
      </c>
      <c r="H144" s="495">
        <v>338.33333333333337</v>
      </c>
      <c r="I144" s="495">
        <v>343.2166666666667</v>
      </c>
      <c r="J144" s="495">
        <v>347.43333333333339</v>
      </c>
      <c r="K144" s="494">
        <v>339</v>
      </c>
      <c r="L144" s="494">
        <v>329.9</v>
      </c>
      <c r="M144" s="494">
        <v>3.6145900000000002</v>
      </c>
    </row>
    <row r="145" spans="1:13">
      <c r="A145" s="254">
        <v>135</v>
      </c>
      <c r="B145" s="497" t="s">
        <v>350</v>
      </c>
      <c r="C145" s="494">
        <v>91.95</v>
      </c>
      <c r="D145" s="495">
        <v>92.233333333333348</v>
      </c>
      <c r="E145" s="495">
        <v>91.116666666666703</v>
      </c>
      <c r="F145" s="495">
        <v>90.28333333333336</v>
      </c>
      <c r="G145" s="495">
        <v>89.166666666666714</v>
      </c>
      <c r="H145" s="495">
        <v>93.066666666666691</v>
      </c>
      <c r="I145" s="495">
        <v>94.183333333333337</v>
      </c>
      <c r="J145" s="495">
        <v>95.01666666666668</v>
      </c>
      <c r="K145" s="494">
        <v>93.35</v>
      </c>
      <c r="L145" s="494">
        <v>91.4</v>
      </c>
      <c r="M145" s="494">
        <v>7.4094899999999999</v>
      </c>
    </row>
    <row r="146" spans="1:13">
      <c r="A146" s="254">
        <v>136</v>
      </c>
      <c r="B146" s="497" t="s">
        <v>834</v>
      </c>
      <c r="C146" s="494">
        <v>224.55</v>
      </c>
      <c r="D146" s="495">
        <v>224.51666666666665</v>
      </c>
      <c r="E146" s="495">
        <v>222.0333333333333</v>
      </c>
      <c r="F146" s="495">
        <v>219.51666666666665</v>
      </c>
      <c r="G146" s="495">
        <v>217.0333333333333</v>
      </c>
      <c r="H146" s="495">
        <v>227.0333333333333</v>
      </c>
      <c r="I146" s="495">
        <v>229.51666666666665</v>
      </c>
      <c r="J146" s="495">
        <v>232.0333333333333</v>
      </c>
      <c r="K146" s="494">
        <v>227</v>
      </c>
      <c r="L146" s="494">
        <v>222</v>
      </c>
      <c r="M146" s="494">
        <v>3.3886599999999998</v>
      </c>
    </row>
    <row r="147" spans="1:13">
      <c r="A147" s="254">
        <v>137</v>
      </c>
      <c r="B147" s="497" t="s">
        <v>742</v>
      </c>
      <c r="C147" s="494">
        <v>1867.55</v>
      </c>
      <c r="D147" s="495">
        <v>1886.45</v>
      </c>
      <c r="E147" s="495">
        <v>1793.1000000000001</v>
      </c>
      <c r="F147" s="495">
        <v>1718.65</v>
      </c>
      <c r="G147" s="495">
        <v>1625.3000000000002</v>
      </c>
      <c r="H147" s="495">
        <v>1960.9</v>
      </c>
      <c r="I147" s="495">
        <v>2054.25</v>
      </c>
      <c r="J147" s="495">
        <v>2128.6999999999998</v>
      </c>
      <c r="K147" s="494">
        <v>1979.8</v>
      </c>
      <c r="L147" s="494">
        <v>1812</v>
      </c>
      <c r="M147" s="494">
        <v>0.56274999999999997</v>
      </c>
    </row>
    <row r="148" spans="1:13">
      <c r="A148" s="254">
        <v>138</v>
      </c>
      <c r="B148" s="497" t="s">
        <v>235</v>
      </c>
      <c r="C148" s="494">
        <v>68</v>
      </c>
      <c r="D148" s="495">
        <v>68.766666666666666</v>
      </c>
      <c r="E148" s="495">
        <v>66.983333333333334</v>
      </c>
      <c r="F148" s="495">
        <v>65.966666666666669</v>
      </c>
      <c r="G148" s="495">
        <v>64.183333333333337</v>
      </c>
      <c r="H148" s="495">
        <v>69.783333333333331</v>
      </c>
      <c r="I148" s="495">
        <v>71.566666666666663</v>
      </c>
      <c r="J148" s="495">
        <v>72.583333333333329</v>
      </c>
      <c r="K148" s="494">
        <v>70.55</v>
      </c>
      <c r="L148" s="494">
        <v>67.75</v>
      </c>
      <c r="M148" s="494">
        <v>12.269080000000001</v>
      </c>
    </row>
    <row r="149" spans="1:13">
      <c r="A149" s="254">
        <v>139</v>
      </c>
      <c r="B149" s="497" t="s">
        <v>94</v>
      </c>
      <c r="C149" s="494">
        <v>2521.6</v>
      </c>
      <c r="D149" s="495">
        <v>2537.2000000000003</v>
      </c>
      <c r="E149" s="495">
        <v>2499.4000000000005</v>
      </c>
      <c r="F149" s="495">
        <v>2477.2000000000003</v>
      </c>
      <c r="G149" s="495">
        <v>2439.4000000000005</v>
      </c>
      <c r="H149" s="495">
        <v>2559.4000000000005</v>
      </c>
      <c r="I149" s="495">
        <v>2597.2000000000007</v>
      </c>
      <c r="J149" s="495">
        <v>2619.4000000000005</v>
      </c>
      <c r="K149" s="494">
        <v>2575</v>
      </c>
      <c r="L149" s="494">
        <v>2515</v>
      </c>
      <c r="M149" s="494">
        <v>7.1903600000000001</v>
      </c>
    </row>
    <row r="150" spans="1:13">
      <c r="A150" s="254">
        <v>140</v>
      </c>
      <c r="B150" s="497" t="s">
        <v>351</v>
      </c>
      <c r="C150" s="494">
        <v>201.7</v>
      </c>
      <c r="D150" s="495">
        <v>203.06666666666669</v>
      </c>
      <c r="E150" s="495">
        <v>195.73333333333338</v>
      </c>
      <c r="F150" s="495">
        <v>189.76666666666668</v>
      </c>
      <c r="G150" s="495">
        <v>182.43333333333337</v>
      </c>
      <c r="H150" s="495">
        <v>209.03333333333339</v>
      </c>
      <c r="I150" s="495">
        <v>216.3666666666667</v>
      </c>
      <c r="J150" s="495">
        <v>222.3333333333334</v>
      </c>
      <c r="K150" s="494">
        <v>210.4</v>
      </c>
      <c r="L150" s="494">
        <v>197.1</v>
      </c>
      <c r="M150" s="494">
        <v>5.1871700000000001</v>
      </c>
    </row>
    <row r="151" spans="1:13">
      <c r="A151" s="254">
        <v>141</v>
      </c>
      <c r="B151" s="497" t="s">
        <v>236</v>
      </c>
      <c r="C151" s="494">
        <v>516.79999999999995</v>
      </c>
      <c r="D151" s="495">
        <v>516.83333333333337</v>
      </c>
      <c r="E151" s="495">
        <v>507.66666666666674</v>
      </c>
      <c r="F151" s="495">
        <v>498.53333333333336</v>
      </c>
      <c r="G151" s="495">
        <v>489.36666666666673</v>
      </c>
      <c r="H151" s="495">
        <v>525.9666666666667</v>
      </c>
      <c r="I151" s="495">
        <v>535.13333333333344</v>
      </c>
      <c r="J151" s="495">
        <v>544.26666666666677</v>
      </c>
      <c r="K151" s="494">
        <v>526</v>
      </c>
      <c r="L151" s="494">
        <v>507.7</v>
      </c>
      <c r="M151" s="494">
        <v>8.27468</v>
      </c>
    </row>
    <row r="152" spans="1:13">
      <c r="A152" s="254">
        <v>142</v>
      </c>
      <c r="B152" s="497" t="s">
        <v>237</v>
      </c>
      <c r="C152" s="494">
        <v>1373.5</v>
      </c>
      <c r="D152" s="495">
        <v>1380.8</v>
      </c>
      <c r="E152" s="495">
        <v>1357.6999999999998</v>
      </c>
      <c r="F152" s="495">
        <v>1341.8999999999999</v>
      </c>
      <c r="G152" s="495">
        <v>1318.7999999999997</v>
      </c>
      <c r="H152" s="495">
        <v>1396.6</v>
      </c>
      <c r="I152" s="495">
        <v>1419.6999999999998</v>
      </c>
      <c r="J152" s="495">
        <v>1435.5</v>
      </c>
      <c r="K152" s="494">
        <v>1403.9</v>
      </c>
      <c r="L152" s="494">
        <v>1365</v>
      </c>
      <c r="M152" s="494">
        <v>2.2836400000000001</v>
      </c>
    </row>
    <row r="153" spans="1:13">
      <c r="A153" s="254">
        <v>143</v>
      </c>
      <c r="B153" s="497" t="s">
        <v>238</v>
      </c>
      <c r="C153" s="494">
        <v>76</v>
      </c>
      <c r="D153" s="495">
        <v>76.283333333333331</v>
      </c>
      <c r="E153" s="495">
        <v>75.466666666666669</v>
      </c>
      <c r="F153" s="495">
        <v>74.933333333333337</v>
      </c>
      <c r="G153" s="495">
        <v>74.116666666666674</v>
      </c>
      <c r="H153" s="495">
        <v>76.816666666666663</v>
      </c>
      <c r="I153" s="495">
        <v>77.633333333333326</v>
      </c>
      <c r="J153" s="495">
        <v>78.166666666666657</v>
      </c>
      <c r="K153" s="494">
        <v>77.099999999999994</v>
      </c>
      <c r="L153" s="494">
        <v>75.75</v>
      </c>
      <c r="M153" s="494">
        <v>11.6562</v>
      </c>
    </row>
    <row r="154" spans="1:13">
      <c r="A154" s="254">
        <v>144</v>
      </c>
      <c r="B154" s="497" t="s">
        <v>95</v>
      </c>
      <c r="C154" s="494">
        <v>82.9</v>
      </c>
      <c r="D154" s="495">
        <v>83.15</v>
      </c>
      <c r="E154" s="495">
        <v>81.850000000000009</v>
      </c>
      <c r="F154" s="495">
        <v>80.8</v>
      </c>
      <c r="G154" s="495">
        <v>79.5</v>
      </c>
      <c r="H154" s="495">
        <v>84.200000000000017</v>
      </c>
      <c r="I154" s="495">
        <v>85.500000000000028</v>
      </c>
      <c r="J154" s="495">
        <v>86.550000000000026</v>
      </c>
      <c r="K154" s="494">
        <v>84.45</v>
      </c>
      <c r="L154" s="494">
        <v>82.1</v>
      </c>
      <c r="M154" s="494">
        <v>12.292999999999999</v>
      </c>
    </row>
    <row r="155" spans="1:13">
      <c r="A155" s="254">
        <v>145</v>
      </c>
      <c r="B155" s="497" t="s">
        <v>352</v>
      </c>
      <c r="C155" s="494">
        <v>606.6</v>
      </c>
      <c r="D155" s="495">
        <v>601.76666666666665</v>
      </c>
      <c r="E155" s="495">
        <v>588.63333333333333</v>
      </c>
      <c r="F155" s="495">
        <v>570.66666666666663</v>
      </c>
      <c r="G155" s="495">
        <v>557.5333333333333</v>
      </c>
      <c r="H155" s="495">
        <v>619.73333333333335</v>
      </c>
      <c r="I155" s="495">
        <v>632.86666666666656</v>
      </c>
      <c r="J155" s="495">
        <v>650.83333333333337</v>
      </c>
      <c r="K155" s="494">
        <v>614.9</v>
      </c>
      <c r="L155" s="494">
        <v>583.79999999999995</v>
      </c>
      <c r="M155" s="494">
        <v>2.0874100000000002</v>
      </c>
    </row>
    <row r="156" spans="1:13">
      <c r="A156" s="254">
        <v>146</v>
      </c>
      <c r="B156" s="497" t="s">
        <v>96</v>
      </c>
      <c r="C156" s="494">
        <v>1267.8</v>
      </c>
      <c r="D156" s="495">
        <v>1273.5833333333333</v>
      </c>
      <c r="E156" s="495">
        <v>1258.1666666666665</v>
      </c>
      <c r="F156" s="495">
        <v>1248.5333333333333</v>
      </c>
      <c r="G156" s="495">
        <v>1233.1166666666666</v>
      </c>
      <c r="H156" s="495">
        <v>1283.2166666666665</v>
      </c>
      <c r="I156" s="495">
        <v>1298.633333333333</v>
      </c>
      <c r="J156" s="495">
        <v>1308.2666666666664</v>
      </c>
      <c r="K156" s="494">
        <v>1289</v>
      </c>
      <c r="L156" s="494">
        <v>1263.95</v>
      </c>
      <c r="M156" s="494">
        <v>8.6620699999999999</v>
      </c>
    </row>
    <row r="157" spans="1:13">
      <c r="A157" s="254">
        <v>147</v>
      </c>
      <c r="B157" s="497" t="s">
        <v>97</v>
      </c>
      <c r="C157" s="494">
        <v>186.25</v>
      </c>
      <c r="D157" s="495">
        <v>186.5</v>
      </c>
      <c r="E157" s="495">
        <v>184.2</v>
      </c>
      <c r="F157" s="495">
        <v>182.14999999999998</v>
      </c>
      <c r="G157" s="495">
        <v>179.84999999999997</v>
      </c>
      <c r="H157" s="495">
        <v>188.55</v>
      </c>
      <c r="I157" s="495">
        <v>190.85000000000002</v>
      </c>
      <c r="J157" s="495">
        <v>192.90000000000003</v>
      </c>
      <c r="K157" s="494">
        <v>188.8</v>
      </c>
      <c r="L157" s="494">
        <v>184.45</v>
      </c>
      <c r="M157" s="494">
        <v>23.71874</v>
      </c>
    </row>
    <row r="158" spans="1:13">
      <c r="A158" s="254">
        <v>148</v>
      </c>
      <c r="B158" s="497" t="s">
        <v>354</v>
      </c>
      <c r="C158" s="494">
        <v>310.8</v>
      </c>
      <c r="D158" s="495">
        <v>307.26666666666665</v>
      </c>
      <c r="E158" s="495">
        <v>296.5333333333333</v>
      </c>
      <c r="F158" s="495">
        <v>282.26666666666665</v>
      </c>
      <c r="G158" s="495">
        <v>271.5333333333333</v>
      </c>
      <c r="H158" s="495">
        <v>321.5333333333333</v>
      </c>
      <c r="I158" s="495">
        <v>332.26666666666665</v>
      </c>
      <c r="J158" s="495">
        <v>346.5333333333333</v>
      </c>
      <c r="K158" s="494">
        <v>318</v>
      </c>
      <c r="L158" s="494">
        <v>293</v>
      </c>
      <c r="M158" s="494">
        <v>22.490819999999999</v>
      </c>
    </row>
    <row r="159" spans="1:13">
      <c r="A159" s="254">
        <v>149</v>
      </c>
      <c r="B159" s="497" t="s">
        <v>98</v>
      </c>
      <c r="C159" s="494">
        <v>77.7</v>
      </c>
      <c r="D159" s="495">
        <v>78.083333333333329</v>
      </c>
      <c r="E159" s="495">
        <v>76.816666666666663</v>
      </c>
      <c r="F159" s="495">
        <v>75.933333333333337</v>
      </c>
      <c r="G159" s="495">
        <v>74.666666666666671</v>
      </c>
      <c r="H159" s="495">
        <v>78.966666666666654</v>
      </c>
      <c r="I159" s="495">
        <v>80.233333333333334</v>
      </c>
      <c r="J159" s="495">
        <v>81.116666666666646</v>
      </c>
      <c r="K159" s="494">
        <v>79.349999999999994</v>
      </c>
      <c r="L159" s="494">
        <v>77.2</v>
      </c>
      <c r="M159" s="494">
        <v>133.19626</v>
      </c>
    </row>
    <row r="160" spans="1:13">
      <c r="A160" s="254">
        <v>150</v>
      </c>
      <c r="B160" s="497" t="s">
        <v>355</v>
      </c>
      <c r="C160" s="494">
        <v>2547.1</v>
      </c>
      <c r="D160" s="495">
        <v>2530.7000000000003</v>
      </c>
      <c r="E160" s="495">
        <v>2436.4000000000005</v>
      </c>
      <c r="F160" s="495">
        <v>2325.7000000000003</v>
      </c>
      <c r="G160" s="495">
        <v>2231.4000000000005</v>
      </c>
      <c r="H160" s="495">
        <v>2641.4000000000005</v>
      </c>
      <c r="I160" s="495">
        <v>2735.7000000000007</v>
      </c>
      <c r="J160" s="495">
        <v>2846.4000000000005</v>
      </c>
      <c r="K160" s="494">
        <v>2625</v>
      </c>
      <c r="L160" s="494">
        <v>2420</v>
      </c>
      <c r="M160" s="494">
        <v>2.4211100000000001</v>
      </c>
    </row>
    <row r="161" spans="1:13">
      <c r="A161" s="254">
        <v>151</v>
      </c>
      <c r="B161" s="497" t="s">
        <v>356</v>
      </c>
      <c r="C161" s="494">
        <v>380.55</v>
      </c>
      <c r="D161" s="495">
        <v>379.56666666666661</v>
      </c>
      <c r="E161" s="495">
        <v>377.13333333333321</v>
      </c>
      <c r="F161" s="495">
        <v>373.71666666666658</v>
      </c>
      <c r="G161" s="495">
        <v>371.28333333333319</v>
      </c>
      <c r="H161" s="495">
        <v>382.98333333333323</v>
      </c>
      <c r="I161" s="495">
        <v>385.41666666666663</v>
      </c>
      <c r="J161" s="495">
        <v>388.83333333333326</v>
      </c>
      <c r="K161" s="494">
        <v>382</v>
      </c>
      <c r="L161" s="494">
        <v>376.15</v>
      </c>
      <c r="M161" s="494">
        <v>0.85385999999999995</v>
      </c>
    </row>
    <row r="162" spans="1:13">
      <c r="A162" s="254">
        <v>152</v>
      </c>
      <c r="B162" s="497" t="s">
        <v>357</v>
      </c>
      <c r="C162" s="494">
        <v>701</v>
      </c>
      <c r="D162" s="495">
        <v>698.63333333333333</v>
      </c>
      <c r="E162" s="495">
        <v>682.36666666666667</v>
      </c>
      <c r="F162" s="495">
        <v>663.73333333333335</v>
      </c>
      <c r="G162" s="495">
        <v>647.4666666666667</v>
      </c>
      <c r="H162" s="495">
        <v>717.26666666666665</v>
      </c>
      <c r="I162" s="495">
        <v>733.5333333333333</v>
      </c>
      <c r="J162" s="495">
        <v>752.16666666666663</v>
      </c>
      <c r="K162" s="494">
        <v>714.9</v>
      </c>
      <c r="L162" s="494">
        <v>680</v>
      </c>
      <c r="M162" s="494">
        <v>6.3734200000000003</v>
      </c>
    </row>
    <row r="163" spans="1:13">
      <c r="A163" s="254">
        <v>153</v>
      </c>
      <c r="B163" s="497" t="s">
        <v>358</v>
      </c>
      <c r="C163" s="494">
        <v>121.15</v>
      </c>
      <c r="D163" s="495">
        <v>121.33333333333333</v>
      </c>
      <c r="E163" s="495">
        <v>118.41666666666666</v>
      </c>
      <c r="F163" s="495">
        <v>115.68333333333332</v>
      </c>
      <c r="G163" s="495">
        <v>112.76666666666665</v>
      </c>
      <c r="H163" s="495">
        <v>124.06666666666666</v>
      </c>
      <c r="I163" s="495">
        <v>126.98333333333332</v>
      </c>
      <c r="J163" s="495">
        <v>129.71666666666667</v>
      </c>
      <c r="K163" s="494">
        <v>124.25</v>
      </c>
      <c r="L163" s="494">
        <v>118.6</v>
      </c>
      <c r="M163" s="494">
        <v>49.109699999999997</v>
      </c>
    </row>
    <row r="164" spans="1:13">
      <c r="A164" s="254">
        <v>154</v>
      </c>
      <c r="B164" s="497" t="s">
        <v>359</v>
      </c>
      <c r="C164" s="494">
        <v>207.95</v>
      </c>
      <c r="D164" s="495">
        <v>210.21666666666667</v>
      </c>
      <c r="E164" s="495">
        <v>204.88333333333333</v>
      </c>
      <c r="F164" s="495">
        <v>201.81666666666666</v>
      </c>
      <c r="G164" s="495">
        <v>196.48333333333332</v>
      </c>
      <c r="H164" s="495">
        <v>213.28333333333333</v>
      </c>
      <c r="I164" s="495">
        <v>218.61666666666665</v>
      </c>
      <c r="J164" s="495">
        <v>221.68333333333334</v>
      </c>
      <c r="K164" s="494">
        <v>215.55</v>
      </c>
      <c r="L164" s="494">
        <v>207.15</v>
      </c>
      <c r="M164" s="494">
        <v>31.398240000000001</v>
      </c>
    </row>
    <row r="165" spans="1:13">
      <c r="A165" s="254">
        <v>155</v>
      </c>
      <c r="B165" s="497" t="s">
        <v>239</v>
      </c>
      <c r="C165" s="494">
        <v>7.15</v>
      </c>
      <c r="D165" s="495">
        <v>7.1166666666666671</v>
      </c>
      <c r="E165" s="495">
        <v>6.7333333333333343</v>
      </c>
      <c r="F165" s="495">
        <v>6.3166666666666673</v>
      </c>
      <c r="G165" s="495">
        <v>5.9333333333333345</v>
      </c>
      <c r="H165" s="495">
        <v>7.5333333333333341</v>
      </c>
      <c r="I165" s="495">
        <v>7.916666666666667</v>
      </c>
      <c r="J165" s="495">
        <v>8.3333333333333339</v>
      </c>
      <c r="K165" s="494">
        <v>7.5</v>
      </c>
      <c r="L165" s="494">
        <v>6.7</v>
      </c>
      <c r="M165" s="494">
        <v>84.780820000000006</v>
      </c>
    </row>
    <row r="166" spans="1:13">
      <c r="A166" s="254">
        <v>156</v>
      </c>
      <c r="B166" s="497" t="s">
        <v>240</v>
      </c>
      <c r="C166" s="494">
        <v>49.6</v>
      </c>
      <c r="D166" s="495">
        <v>49.683333333333337</v>
      </c>
      <c r="E166" s="495">
        <v>47.716666666666676</v>
      </c>
      <c r="F166" s="495">
        <v>45.833333333333336</v>
      </c>
      <c r="G166" s="495">
        <v>43.866666666666674</v>
      </c>
      <c r="H166" s="495">
        <v>51.566666666666677</v>
      </c>
      <c r="I166" s="495">
        <v>53.533333333333346</v>
      </c>
      <c r="J166" s="495">
        <v>55.416666666666679</v>
      </c>
      <c r="K166" s="494">
        <v>51.65</v>
      </c>
      <c r="L166" s="494">
        <v>47.8</v>
      </c>
      <c r="M166" s="494">
        <v>55.740949999999998</v>
      </c>
    </row>
    <row r="167" spans="1:13">
      <c r="A167" s="254">
        <v>157</v>
      </c>
      <c r="B167" s="497" t="s">
        <v>99</v>
      </c>
      <c r="C167" s="494">
        <v>138.80000000000001</v>
      </c>
      <c r="D167" s="495">
        <v>139.18333333333334</v>
      </c>
      <c r="E167" s="495">
        <v>137.86666666666667</v>
      </c>
      <c r="F167" s="495">
        <v>136.93333333333334</v>
      </c>
      <c r="G167" s="495">
        <v>135.61666666666667</v>
      </c>
      <c r="H167" s="495">
        <v>140.11666666666667</v>
      </c>
      <c r="I167" s="495">
        <v>141.43333333333334</v>
      </c>
      <c r="J167" s="495">
        <v>142.36666666666667</v>
      </c>
      <c r="K167" s="494">
        <v>140.5</v>
      </c>
      <c r="L167" s="494">
        <v>138.25</v>
      </c>
      <c r="M167" s="494">
        <v>83.471689999999995</v>
      </c>
    </row>
    <row r="168" spans="1:13">
      <c r="A168" s="254">
        <v>158</v>
      </c>
      <c r="B168" s="497" t="s">
        <v>360</v>
      </c>
      <c r="C168" s="494">
        <v>273.55</v>
      </c>
      <c r="D168" s="495">
        <v>274.11666666666662</v>
      </c>
      <c r="E168" s="495">
        <v>272.23333333333323</v>
      </c>
      <c r="F168" s="495">
        <v>270.91666666666663</v>
      </c>
      <c r="G168" s="495">
        <v>269.03333333333325</v>
      </c>
      <c r="H168" s="495">
        <v>275.43333333333322</v>
      </c>
      <c r="I168" s="495">
        <v>277.31666666666655</v>
      </c>
      <c r="J168" s="495">
        <v>278.63333333333321</v>
      </c>
      <c r="K168" s="494">
        <v>276</v>
      </c>
      <c r="L168" s="494">
        <v>272.8</v>
      </c>
      <c r="M168" s="494">
        <v>0.41111999999999999</v>
      </c>
    </row>
    <row r="169" spans="1:13">
      <c r="A169" s="254">
        <v>159</v>
      </c>
      <c r="B169" s="497" t="s">
        <v>361</v>
      </c>
      <c r="C169" s="494">
        <v>237.2</v>
      </c>
      <c r="D169" s="495">
        <v>235.86666666666667</v>
      </c>
      <c r="E169" s="495">
        <v>230.33333333333334</v>
      </c>
      <c r="F169" s="495">
        <v>223.46666666666667</v>
      </c>
      <c r="G169" s="495">
        <v>217.93333333333334</v>
      </c>
      <c r="H169" s="495">
        <v>242.73333333333335</v>
      </c>
      <c r="I169" s="495">
        <v>248.26666666666665</v>
      </c>
      <c r="J169" s="495">
        <v>255.13333333333335</v>
      </c>
      <c r="K169" s="494">
        <v>241.4</v>
      </c>
      <c r="L169" s="494">
        <v>229</v>
      </c>
      <c r="M169" s="494">
        <v>3.05829</v>
      </c>
    </row>
    <row r="170" spans="1:13">
      <c r="A170" s="254">
        <v>160</v>
      </c>
      <c r="B170" s="497" t="s">
        <v>744</v>
      </c>
      <c r="C170" s="494">
        <v>4298.6499999999996</v>
      </c>
      <c r="D170" s="495">
        <v>4302.8</v>
      </c>
      <c r="E170" s="495">
        <v>4260.8</v>
      </c>
      <c r="F170" s="495">
        <v>4222.95</v>
      </c>
      <c r="G170" s="495">
        <v>4180.95</v>
      </c>
      <c r="H170" s="495">
        <v>4340.6500000000005</v>
      </c>
      <c r="I170" s="495">
        <v>4382.6500000000005</v>
      </c>
      <c r="J170" s="495">
        <v>4420.5000000000009</v>
      </c>
      <c r="K170" s="494">
        <v>4344.8</v>
      </c>
      <c r="L170" s="494">
        <v>4264.95</v>
      </c>
      <c r="M170" s="494">
        <v>0.25818000000000002</v>
      </c>
    </row>
    <row r="171" spans="1:13">
      <c r="A171" s="254">
        <v>161</v>
      </c>
      <c r="B171" s="497" t="s">
        <v>102</v>
      </c>
      <c r="C171" s="494">
        <v>24.85</v>
      </c>
      <c r="D171" s="495">
        <v>24.683333333333334</v>
      </c>
      <c r="E171" s="495">
        <v>24.366666666666667</v>
      </c>
      <c r="F171" s="495">
        <v>23.883333333333333</v>
      </c>
      <c r="G171" s="495">
        <v>23.566666666666666</v>
      </c>
      <c r="H171" s="495">
        <v>25.166666666666668</v>
      </c>
      <c r="I171" s="495">
        <v>25.483333333333338</v>
      </c>
      <c r="J171" s="495">
        <v>25.966666666666669</v>
      </c>
      <c r="K171" s="494">
        <v>25</v>
      </c>
      <c r="L171" s="494">
        <v>24.2</v>
      </c>
      <c r="M171" s="494">
        <v>137.30672999999999</v>
      </c>
    </row>
    <row r="172" spans="1:13">
      <c r="A172" s="254">
        <v>162</v>
      </c>
      <c r="B172" s="497" t="s">
        <v>362</v>
      </c>
      <c r="C172" s="494">
        <v>2661</v>
      </c>
      <c r="D172" s="495">
        <v>2654.2000000000003</v>
      </c>
      <c r="E172" s="495">
        <v>2584.8500000000004</v>
      </c>
      <c r="F172" s="495">
        <v>2508.7000000000003</v>
      </c>
      <c r="G172" s="495">
        <v>2439.3500000000004</v>
      </c>
      <c r="H172" s="495">
        <v>2730.3500000000004</v>
      </c>
      <c r="I172" s="495">
        <v>2799.7</v>
      </c>
      <c r="J172" s="495">
        <v>2875.8500000000004</v>
      </c>
      <c r="K172" s="494">
        <v>2723.55</v>
      </c>
      <c r="L172" s="494">
        <v>2578.0500000000002</v>
      </c>
      <c r="M172" s="494">
        <v>0.75397000000000003</v>
      </c>
    </row>
    <row r="173" spans="1:13">
      <c r="A173" s="254">
        <v>163</v>
      </c>
      <c r="B173" s="497" t="s">
        <v>745</v>
      </c>
      <c r="C173" s="494">
        <v>185.7</v>
      </c>
      <c r="D173" s="495">
        <v>186.73333333333335</v>
      </c>
      <c r="E173" s="495">
        <v>183.9666666666667</v>
      </c>
      <c r="F173" s="495">
        <v>182.23333333333335</v>
      </c>
      <c r="G173" s="495">
        <v>179.4666666666667</v>
      </c>
      <c r="H173" s="495">
        <v>188.4666666666667</v>
      </c>
      <c r="I173" s="495">
        <v>191.23333333333335</v>
      </c>
      <c r="J173" s="495">
        <v>192.9666666666667</v>
      </c>
      <c r="K173" s="494">
        <v>189.5</v>
      </c>
      <c r="L173" s="494">
        <v>185</v>
      </c>
      <c r="M173" s="494">
        <v>1.0254700000000001</v>
      </c>
    </row>
    <row r="174" spans="1:13">
      <c r="A174" s="254">
        <v>164</v>
      </c>
      <c r="B174" s="497" t="s">
        <v>363</v>
      </c>
      <c r="C174" s="494">
        <v>2697.7</v>
      </c>
      <c r="D174" s="495">
        <v>2660.1166666666668</v>
      </c>
      <c r="E174" s="495">
        <v>2603.2333333333336</v>
      </c>
      <c r="F174" s="495">
        <v>2508.7666666666669</v>
      </c>
      <c r="G174" s="495">
        <v>2451.8833333333337</v>
      </c>
      <c r="H174" s="495">
        <v>2754.5833333333335</v>
      </c>
      <c r="I174" s="495">
        <v>2811.4666666666667</v>
      </c>
      <c r="J174" s="495">
        <v>2905.9333333333334</v>
      </c>
      <c r="K174" s="494">
        <v>2717</v>
      </c>
      <c r="L174" s="494">
        <v>2565.65</v>
      </c>
      <c r="M174" s="494">
        <v>0.31942999999999999</v>
      </c>
    </row>
    <row r="175" spans="1:13">
      <c r="A175" s="254">
        <v>165</v>
      </c>
      <c r="B175" s="497" t="s">
        <v>241</v>
      </c>
      <c r="C175" s="494">
        <v>211.7</v>
      </c>
      <c r="D175" s="495">
        <v>211.86666666666665</v>
      </c>
      <c r="E175" s="495">
        <v>207.0333333333333</v>
      </c>
      <c r="F175" s="495">
        <v>202.36666666666665</v>
      </c>
      <c r="G175" s="495">
        <v>197.5333333333333</v>
      </c>
      <c r="H175" s="495">
        <v>216.5333333333333</v>
      </c>
      <c r="I175" s="495">
        <v>221.36666666666662</v>
      </c>
      <c r="J175" s="495">
        <v>226.0333333333333</v>
      </c>
      <c r="K175" s="494">
        <v>216.7</v>
      </c>
      <c r="L175" s="494">
        <v>207.2</v>
      </c>
      <c r="M175" s="494">
        <v>4.5280800000000001</v>
      </c>
    </row>
    <row r="176" spans="1:13">
      <c r="A176" s="254">
        <v>166</v>
      </c>
      <c r="B176" s="497" t="s">
        <v>364</v>
      </c>
      <c r="C176" s="494">
        <v>5496.45</v>
      </c>
      <c r="D176" s="495">
        <v>5510.4833333333336</v>
      </c>
      <c r="E176" s="495">
        <v>5460.9666666666672</v>
      </c>
      <c r="F176" s="495">
        <v>5425.4833333333336</v>
      </c>
      <c r="G176" s="495">
        <v>5375.9666666666672</v>
      </c>
      <c r="H176" s="495">
        <v>5545.9666666666672</v>
      </c>
      <c r="I176" s="495">
        <v>5595.4833333333336</v>
      </c>
      <c r="J176" s="495">
        <v>5630.9666666666672</v>
      </c>
      <c r="K176" s="494">
        <v>5560</v>
      </c>
      <c r="L176" s="494">
        <v>5475</v>
      </c>
      <c r="M176" s="494">
        <v>9.597E-2</v>
      </c>
    </row>
    <row r="177" spans="1:13">
      <c r="A177" s="254">
        <v>167</v>
      </c>
      <c r="B177" s="497" t="s">
        <v>365</v>
      </c>
      <c r="C177" s="494">
        <v>1446.05</v>
      </c>
      <c r="D177" s="495">
        <v>1448.6666666666667</v>
      </c>
      <c r="E177" s="495">
        <v>1418.3833333333334</v>
      </c>
      <c r="F177" s="495">
        <v>1390.7166666666667</v>
      </c>
      <c r="G177" s="495">
        <v>1360.4333333333334</v>
      </c>
      <c r="H177" s="495">
        <v>1476.3333333333335</v>
      </c>
      <c r="I177" s="495">
        <v>1506.6166666666668</v>
      </c>
      <c r="J177" s="495">
        <v>1534.2833333333335</v>
      </c>
      <c r="K177" s="494">
        <v>1478.95</v>
      </c>
      <c r="L177" s="494">
        <v>1421</v>
      </c>
      <c r="M177" s="494">
        <v>1.1207100000000001</v>
      </c>
    </row>
    <row r="178" spans="1:13">
      <c r="A178" s="254">
        <v>168</v>
      </c>
      <c r="B178" s="497" t="s">
        <v>100</v>
      </c>
      <c r="C178" s="494">
        <v>529.65</v>
      </c>
      <c r="D178" s="495">
        <v>522.98333333333323</v>
      </c>
      <c r="E178" s="495">
        <v>511.66666666666652</v>
      </c>
      <c r="F178" s="495">
        <v>493.68333333333328</v>
      </c>
      <c r="G178" s="495">
        <v>482.36666666666656</v>
      </c>
      <c r="H178" s="495">
        <v>540.96666666666647</v>
      </c>
      <c r="I178" s="495">
        <v>552.2833333333333</v>
      </c>
      <c r="J178" s="495">
        <v>570.26666666666642</v>
      </c>
      <c r="K178" s="494">
        <v>534.29999999999995</v>
      </c>
      <c r="L178" s="494">
        <v>505</v>
      </c>
      <c r="M178" s="494">
        <v>65.894909999999996</v>
      </c>
    </row>
    <row r="179" spans="1:13">
      <c r="A179" s="254">
        <v>169</v>
      </c>
      <c r="B179" s="497" t="s">
        <v>366</v>
      </c>
      <c r="C179" s="494">
        <v>906.15</v>
      </c>
      <c r="D179" s="495">
        <v>910.91666666666663</v>
      </c>
      <c r="E179" s="495">
        <v>899.83333333333326</v>
      </c>
      <c r="F179" s="495">
        <v>893.51666666666665</v>
      </c>
      <c r="G179" s="495">
        <v>882.43333333333328</v>
      </c>
      <c r="H179" s="495">
        <v>917.23333333333323</v>
      </c>
      <c r="I179" s="495">
        <v>928.31666666666649</v>
      </c>
      <c r="J179" s="495">
        <v>934.63333333333321</v>
      </c>
      <c r="K179" s="494">
        <v>922</v>
      </c>
      <c r="L179" s="494">
        <v>904.6</v>
      </c>
      <c r="M179" s="494">
        <v>0.29208000000000001</v>
      </c>
    </row>
    <row r="180" spans="1:13">
      <c r="A180" s="254">
        <v>170</v>
      </c>
      <c r="B180" s="497" t="s">
        <v>242</v>
      </c>
      <c r="C180" s="494">
        <v>515.29999999999995</v>
      </c>
      <c r="D180" s="495">
        <v>514.70000000000005</v>
      </c>
      <c r="E180" s="495">
        <v>506.55000000000007</v>
      </c>
      <c r="F180" s="495">
        <v>497.8</v>
      </c>
      <c r="G180" s="495">
        <v>489.65000000000003</v>
      </c>
      <c r="H180" s="495">
        <v>523.45000000000005</v>
      </c>
      <c r="I180" s="495">
        <v>531.60000000000014</v>
      </c>
      <c r="J180" s="495">
        <v>540.35000000000014</v>
      </c>
      <c r="K180" s="494">
        <v>522.85</v>
      </c>
      <c r="L180" s="494">
        <v>505.95</v>
      </c>
      <c r="M180" s="494">
        <v>2.3494299999999999</v>
      </c>
    </row>
    <row r="181" spans="1:13">
      <c r="A181" s="254">
        <v>171</v>
      </c>
      <c r="B181" s="497" t="s">
        <v>103</v>
      </c>
      <c r="C181" s="494">
        <v>739.1</v>
      </c>
      <c r="D181" s="495">
        <v>740.30000000000007</v>
      </c>
      <c r="E181" s="495">
        <v>734.90000000000009</v>
      </c>
      <c r="F181" s="495">
        <v>730.7</v>
      </c>
      <c r="G181" s="495">
        <v>725.30000000000007</v>
      </c>
      <c r="H181" s="495">
        <v>744.50000000000011</v>
      </c>
      <c r="I181" s="495">
        <v>749.9</v>
      </c>
      <c r="J181" s="495">
        <v>754.10000000000014</v>
      </c>
      <c r="K181" s="494">
        <v>745.7</v>
      </c>
      <c r="L181" s="494">
        <v>736.1</v>
      </c>
      <c r="M181" s="494">
        <v>6.5594700000000001</v>
      </c>
    </row>
    <row r="182" spans="1:13">
      <c r="A182" s="254">
        <v>172</v>
      </c>
      <c r="B182" s="497" t="s">
        <v>243</v>
      </c>
      <c r="C182" s="494">
        <v>540.4</v>
      </c>
      <c r="D182" s="495">
        <v>539.1</v>
      </c>
      <c r="E182" s="495">
        <v>534.30000000000007</v>
      </c>
      <c r="F182" s="495">
        <v>528.20000000000005</v>
      </c>
      <c r="G182" s="495">
        <v>523.40000000000009</v>
      </c>
      <c r="H182" s="495">
        <v>545.20000000000005</v>
      </c>
      <c r="I182" s="495">
        <v>550</v>
      </c>
      <c r="J182" s="495">
        <v>556.1</v>
      </c>
      <c r="K182" s="494">
        <v>543.9</v>
      </c>
      <c r="L182" s="494">
        <v>533</v>
      </c>
      <c r="M182" s="494">
        <v>1.53487</v>
      </c>
    </row>
    <row r="183" spans="1:13">
      <c r="A183" s="254">
        <v>173</v>
      </c>
      <c r="B183" s="497" t="s">
        <v>244</v>
      </c>
      <c r="C183" s="494">
        <v>1362.1</v>
      </c>
      <c r="D183" s="495">
        <v>1371.3</v>
      </c>
      <c r="E183" s="495">
        <v>1345.8</v>
      </c>
      <c r="F183" s="495">
        <v>1329.5</v>
      </c>
      <c r="G183" s="495">
        <v>1304</v>
      </c>
      <c r="H183" s="495">
        <v>1387.6</v>
      </c>
      <c r="I183" s="495">
        <v>1413.1</v>
      </c>
      <c r="J183" s="495">
        <v>1429.3999999999999</v>
      </c>
      <c r="K183" s="494">
        <v>1396.8</v>
      </c>
      <c r="L183" s="494">
        <v>1355</v>
      </c>
      <c r="M183" s="494">
        <v>4.4029299999999996</v>
      </c>
    </row>
    <row r="184" spans="1:13">
      <c r="A184" s="254">
        <v>174</v>
      </c>
      <c r="B184" s="497" t="s">
        <v>367</v>
      </c>
      <c r="C184" s="494">
        <v>341.3</v>
      </c>
      <c r="D184" s="495">
        <v>339.26666666666665</v>
      </c>
      <c r="E184" s="495">
        <v>334.5333333333333</v>
      </c>
      <c r="F184" s="495">
        <v>327.76666666666665</v>
      </c>
      <c r="G184" s="495">
        <v>323.0333333333333</v>
      </c>
      <c r="H184" s="495">
        <v>346.0333333333333</v>
      </c>
      <c r="I184" s="495">
        <v>350.76666666666665</v>
      </c>
      <c r="J184" s="495">
        <v>357.5333333333333</v>
      </c>
      <c r="K184" s="494">
        <v>344</v>
      </c>
      <c r="L184" s="494">
        <v>332.5</v>
      </c>
      <c r="M184" s="494">
        <v>41.490029999999997</v>
      </c>
    </row>
    <row r="185" spans="1:13">
      <c r="A185" s="254">
        <v>175</v>
      </c>
      <c r="B185" s="497" t="s">
        <v>245</v>
      </c>
      <c r="C185" s="494">
        <v>672.45</v>
      </c>
      <c r="D185" s="495">
        <v>678.80000000000007</v>
      </c>
      <c r="E185" s="495">
        <v>639.80000000000018</v>
      </c>
      <c r="F185" s="495">
        <v>607.15000000000009</v>
      </c>
      <c r="G185" s="495">
        <v>568.1500000000002</v>
      </c>
      <c r="H185" s="495">
        <v>711.45000000000016</v>
      </c>
      <c r="I185" s="495">
        <v>750.44999999999993</v>
      </c>
      <c r="J185" s="495">
        <v>783.10000000000014</v>
      </c>
      <c r="K185" s="494">
        <v>717.8</v>
      </c>
      <c r="L185" s="494">
        <v>646.15</v>
      </c>
      <c r="M185" s="494">
        <v>58.312510000000003</v>
      </c>
    </row>
    <row r="186" spans="1:13">
      <c r="A186" s="254">
        <v>176</v>
      </c>
      <c r="B186" s="497" t="s">
        <v>104</v>
      </c>
      <c r="C186" s="494">
        <v>1440</v>
      </c>
      <c r="D186" s="495">
        <v>1447.3999999999999</v>
      </c>
      <c r="E186" s="495">
        <v>1425.4499999999998</v>
      </c>
      <c r="F186" s="495">
        <v>1410.8999999999999</v>
      </c>
      <c r="G186" s="495">
        <v>1388.9499999999998</v>
      </c>
      <c r="H186" s="495">
        <v>1461.9499999999998</v>
      </c>
      <c r="I186" s="495">
        <v>1483.9</v>
      </c>
      <c r="J186" s="495">
        <v>1498.4499999999998</v>
      </c>
      <c r="K186" s="494">
        <v>1469.35</v>
      </c>
      <c r="L186" s="494">
        <v>1432.85</v>
      </c>
      <c r="M186" s="494">
        <v>11.25347</v>
      </c>
    </row>
    <row r="187" spans="1:13">
      <c r="A187" s="254">
        <v>177</v>
      </c>
      <c r="B187" s="497" t="s">
        <v>368</v>
      </c>
      <c r="C187" s="494">
        <v>306.60000000000002</v>
      </c>
      <c r="D187" s="495">
        <v>307.88333333333333</v>
      </c>
      <c r="E187" s="495">
        <v>302.81666666666666</v>
      </c>
      <c r="F187" s="495">
        <v>299.03333333333336</v>
      </c>
      <c r="G187" s="495">
        <v>293.9666666666667</v>
      </c>
      <c r="H187" s="495">
        <v>311.66666666666663</v>
      </c>
      <c r="I187" s="495">
        <v>316.73333333333323</v>
      </c>
      <c r="J187" s="495">
        <v>320.51666666666659</v>
      </c>
      <c r="K187" s="494">
        <v>312.95</v>
      </c>
      <c r="L187" s="494">
        <v>304.10000000000002</v>
      </c>
      <c r="M187" s="494">
        <v>1.5136799999999999</v>
      </c>
    </row>
    <row r="188" spans="1:13">
      <c r="A188" s="254">
        <v>178</v>
      </c>
      <c r="B188" s="497" t="s">
        <v>369</v>
      </c>
      <c r="C188" s="494">
        <v>133.30000000000001</v>
      </c>
      <c r="D188" s="495">
        <v>133.53333333333333</v>
      </c>
      <c r="E188" s="495">
        <v>130.96666666666667</v>
      </c>
      <c r="F188" s="495">
        <v>128.63333333333333</v>
      </c>
      <c r="G188" s="495">
        <v>126.06666666666666</v>
      </c>
      <c r="H188" s="495">
        <v>135.86666666666667</v>
      </c>
      <c r="I188" s="495">
        <v>138.43333333333334</v>
      </c>
      <c r="J188" s="495">
        <v>140.76666666666668</v>
      </c>
      <c r="K188" s="494">
        <v>136.1</v>
      </c>
      <c r="L188" s="494">
        <v>131.19999999999999</v>
      </c>
      <c r="M188" s="494">
        <v>9.3863900000000005</v>
      </c>
    </row>
    <row r="189" spans="1:13">
      <c r="A189" s="254">
        <v>179</v>
      </c>
      <c r="B189" s="497" t="s">
        <v>370</v>
      </c>
      <c r="C189" s="494">
        <v>920</v>
      </c>
      <c r="D189" s="495">
        <v>924.69999999999993</v>
      </c>
      <c r="E189" s="495">
        <v>910.29999999999984</v>
      </c>
      <c r="F189" s="495">
        <v>900.59999999999991</v>
      </c>
      <c r="G189" s="495">
        <v>886.19999999999982</v>
      </c>
      <c r="H189" s="495">
        <v>934.39999999999986</v>
      </c>
      <c r="I189" s="495">
        <v>948.8</v>
      </c>
      <c r="J189" s="495">
        <v>958.49999999999989</v>
      </c>
      <c r="K189" s="494">
        <v>939.1</v>
      </c>
      <c r="L189" s="494">
        <v>915</v>
      </c>
      <c r="M189" s="494">
        <v>0.29087000000000002</v>
      </c>
    </row>
    <row r="190" spans="1:13">
      <c r="A190" s="254">
        <v>180</v>
      </c>
      <c r="B190" s="497" t="s">
        <v>371</v>
      </c>
      <c r="C190" s="494">
        <v>412.9</v>
      </c>
      <c r="D190" s="495">
        <v>393.86666666666662</v>
      </c>
      <c r="E190" s="495">
        <v>372.03333333333325</v>
      </c>
      <c r="F190" s="495">
        <v>331.16666666666663</v>
      </c>
      <c r="G190" s="495">
        <v>309.33333333333326</v>
      </c>
      <c r="H190" s="495">
        <v>434.73333333333323</v>
      </c>
      <c r="I190" s="495">
        <v>456.56666666666661</v>
      </c>
      <c r="J190" s="495">
        <v>497.43333333333322</v>
      </c>
      <c r="K190" s="494">
        <v>415.7</v>
      </c>
      <c r="L190" s="494">
        <v>353</v>
      </c>
      <c r="M190" s="494">
        <v>67.303110000000004</v>
      </c>
    </row>
    <row r="191" spans="1:13">
      <c r="A191" s="254">
        <v>181</v>
      </c>
      <c r="B191" s="497" t="s">
        <v>743</v>
      </c>
      <c r="C191" s="494">
        <v>139.15</v>
      </c>
      <c r="D191" s="495">
        <v>140.51666666666668</v>
      </c>
      <c r="E191" s="495">
        <v>137.13333333333335</v>
      </c>
      <c r="F191" s="495">
        <v>135.11666666666667</v>
      </c>
      <c r="G191" s="495">
        <v>131.73333333333335</v>
      </c>
      <c r="H191" s="495">
        <v>142.53333333333336</v>
      </c>
      <c r="I191" s="495">
        <v>145.91666666666669</v>
      </c>
      <c r="J191" s="495">
        <v>147.93333333333337</v>
      </c>
      <c r="K191" s="494">
        <v>143.9</v>
      </c>
      <c r="L191" s="494">
        <v>138.5</v>
      </c>
      <c r="M191" s="494">
        <v>17.823149999999998</v>
      </c>
    </row>
    <row r="192" spans="1:13">
      <c r="A192" s="254">
        <v>182</v>
      </c>
      <c r="B192" s="497" t="s">
        <v>773</v>
      </c>
      <c r="C192" s="494">
        <v>701.7</v>
      </c>
      <c r="D192" s="495">
        <v>678.93333333333339</v>
      </c>
      <c r="E192" s="495">
        <v>642.86666666666679</v>
      </c>
      <c r="F192" s="495">
        <v>584.03333333333342</v>
      </c>
      <c r="G192" s="495">
        <v>547.96666666666681</v>
      </c>
      <c r="H192" s="495">
        <v>737.76666666666677</v>
      </c>
      <c r="I192" s="495">
        <v>773.83333333333337</v>
      </c>
      <c r="J192" s="495">
        <v>832.66666666666674</v>
      </c>
      <c r="K192" s="494">
        <v>715</v>
      </c>
      <c r="L192" s="494">
        <v>620.1</v>
      </c>
      <c r="M192" s="494">
        <v>10.97029</v>
      </c>
    </row>
    <row r="193" spans="1:13">
      <c r="A193" s="254">
        <v>183</v>
      </c>
      <c r="B193" s="497" t="s">
        <v>372</v>
      </c>
      <c r="C193" s="494">
        <v>568.4</v>
      </c>
      <c r="D193" s="495">
        <v>564.88333333333333</v>
      </c>
      <c r="E193" s="495">
        <v>549.26666666666665</v>
      </c>
      <c r="F193" s="495">
        <v>530.13333333333333</v>
      </c>
      <c r="G193" s="495">
        <v>514.51666666666665</v>
      </c>
      <c r="H193" s="495">
        <v>584.01666666666665</v>
      </c>
      <c r="I193" s="495">
        <v>599.63333333333321</v>
      </c>
      <c r="J193" s="495">
        <v>618.76666666666665</v>
      </c>
      <c r="K193" s="494">
        <v>580.5</v>
      </c>
      <c r="L193" s="494">
        <v>545.75</v>
      </c>
      <c r="M193" s="494">
        <v>27.419550000000001</v>
      </c>
    </row>
    <row r="194" spans="1:13">
      <c r="A194" s="254">
        <v>184</v>
      </c>
      <c r="B194" s="497" t="s">
        <v>373</v>
      </c>
      <c r="C194" s="494">
        <v>60.15</v>
      </c>
      <c r="D194" s="495">
        <v>60.04999999999999</v>
      </c>
      <c r="E194" s="495">
        <v>58.399999999999977</v>
      </c>
      <c r="F194" s="495">
        <v>56.649999999999984</v>
      </c>
      <c r="G194" s="495">
        <v>54.999999999999972</v>
      </c>
      <c r="H194" s="495">
        <v>61.799999999999983</v>
      </c>
      <c r="I194" s="495">
        <v>63.45</v>
      </c>
      <c r="J194" s="495">
        <v>65.199999999999989</v>
      </c>
      <c r="K194" s="494">
        <v>61.7</v>
      </c>
      <c r="L194" s="494">
        <v>58.3</v>
      </c>
      <c r="M194" s="494">
        <v>28.079820000000002</v>
      </c>
    </row>
    <row r="195" spans="1:13">
      <c r="A195" s="254">
        <v>185</v>
      </c>
      <c r="B195" s="497" t="s">
        <v>374</v>
      </c>
      <c r="C195" s="494">
        <v>318.10000000000002</v>
      </c>
      <c r="D195" s="495">
        <v>321.03333333333336</v>
      </c>
      <c r="E195" s="495">
        <v>312.16666666666674</v>
      </c>
      <c r="F195" s="495">
        <v>306.23333333333341</v>
      </c>
      <c r="G195" s="495">
        <v>297.36666666666679</v>
      </c>
      <c r="H195" s="495">
        <v>326.9666666666667</v>
      </c>
      <c r="I195" s="495">
        <v>335.83333333333337</v>
      </c>
      <c r="J195" s="495">
        <v>341.76666666666665</v>
      </c>
      <c r="K195" s="494">
        <v>329.9</v>
      </c>
      <c r="L195" s="494">
        <v>315.10000000000002</v>
      </c>
      <c r="M195" s="494">
        <v>7.1185900000000002</v>
      </c>
    </row>
    <row r="196" spans="1:13">
      <c r="A196" s="254">
        <v>186</v>
      </c>
      <c r="B196" s="497" t="s">
        <v>375</v>
      </c>
      <c r="C196" s="494">
        <v>101.2</v>
      </c>
      <c r="D196" s="495">
        <v>101.45</v>
      </c>
      <c r="E196" s="495">
        <v>100.05000000000001</v>
      </c>
      <c r="F196" s="495">
        <v>98.9</v>
      </c>
      <c r="G196" s="495">
        <v>97.500000000000014</v>
      </c>
      <c r="H196" s="495">
        <v>102.60000000000001</v>
      </c>
      <c r="I196" s="495">
        <v>104.00000000000001</v>
      </c>
      <c r="J196" s="495">
        <v>105.15</v>
      </c>
      <c r="K196" s="494">
        <v>102.85</v>
      </c>
      <c r="L196" s="494">
        <v>100.3</v>
      </c>
      <c r="M196" s="494">
        <v>2.29637</v>
      </c>
    </row>
    <row r="197" spans="1:13">
      <c r="A197" s="254">
        <v>187</v>
      </c>
      <c r="B197" s="497" t="s">
        <v>376</v>
      </c>
      <c r="C197" s="494">
        <v>90.1</v>
      </c>
      <c r="D197" s="495">
        <v>90.933333333333323</v>
      </c>
      <c r="E197" s="495">
        <v>88.266666666666652</v>
      </c>
      <c r="F197" s="495">
        <v>86.433333333333323</v>
      </c>
      <c r="G197" s="495">
        <v>83.766666666666652</v>
      </c>
      <c r="H197" s="495">
        <v>92.766666666666652</v>
      </c>
      <c r="I197" s="495">
        <v>95.433333333333309</v>
      </c>
      <c r="J197" s="495">
        <v>97.266666666666652</v>
      </c>
      <c r="K197" s="494">
        <v>93.6</v>
      </c>
      <c r="L197" s="494">
        <v>89.1</v>
      </c>
      <c r="M197" s="494">
        <v>11.78281</v>
      </c>
    </row>
    <row r="198" spans="1:13">
      <c r="A198" s="254">
        <v>188</v>
      </c>
      <c r="B198" s="497" t="s">
        <v>246</v>
      </c>
      <c r="C198" s="494">
        <v>272.55</v>
      </c>
      <c r="D198" s="495">
        <v>271.84999999999997</v>
      </c>
      <c r="E198" s="495">
        <v>267.99999999999994</v>
      </c>
      <c r="F198" s="495">
        <v>263.45</v>
      </c>
      <c r="G198" s="495">
        <v>259.59999999999997</v>
      </c>
      <c r="H198" s="495">
        <v>276.39999999999992</v>
      </c>
      <c r="I198" s="495">
        <v>280.24999999999994</v>
      </c>
      <c r="J198" s="495">
        <v>284.7999999999999</v>
      </c>
      <c r="K198" s="494">
        <v>275.7</v>
      </c>
      <c r="L198" s="494">
        <v>267.3</v>
      </c>
      <c r="M198" s="494">
        <v>11.642200000000001</v>
      </c>
    </row>
    <row r="199" spans="1:13">
      <c r="A199" s="254">
        <v>189</v>
      </c>
      <c r="B199" s="497" t="s">
        <v>377</v>
      </c>
      <c r="C199" s="494">
        <v>723.45</v>
      </c>
      <c r="D199" s="495">
        <v>723.81666666666661</v>
      </c>
      <c r="E199" s="495">
        <v>719.63333333333321</v>
      </c>
      <c r="F199" s="495">
        <v>715.81666666666661</v>
      </c>
      <c r="G199" s="495">
        <v>711.63333333333321</v>
      </c>
      <c r="H199" s="495">
        <v>727.63333333333321</v>
      </c>
      <c r="I199" s="495">
        <v>731.81666666666661</v>
      </c>
      <c r="J199" s="495">
        <v>735.63333333333321</v>
      </c>
      <c r="K199" s="494">
        <v>728</v>
      </c>
      <c r="L199" s="494">
        <v>720</v>
      </c>
      <c r="M199" s="494">
        <v>6.7640000000000006E-2</v>
      </c>
    </row>
    <row r="200" spans="1:13">
      <c r="A200" s="254">
        <v>190</v>
      </c>
      <c r="B200" s="497" t="s">
        <v>247</v>
      </c>
      <c r="C200" s="494">
        <v>2272</v>
      </c>
      <c r="D200" s="495">
        <v>2342.7000000000003</v>
      </c>
      <c r="E200" s="495">
        <v>2105.4000000000005</v>
      </c>
      <c r="F200" s="495">
        <v>1938.8000000000002</v>
      </c>
      <c r="G200" s="495">
        <v>1701.5000000000005</v>
      </c>
      <c r="H200" s="495">
        <v>2509.3000000000006</v>
      </c>
      <c r="I200" s="495">
        <v>2746.6000000000008</v>
      </c>
      <c r="J200" s="495">
        <v>2913.2000000000007</v>
      </c>
      <c r="K200" s="494">
        <v>2580</v>
      </c>
      <c r="L200" s="494">
        <v>2176.1</v>
      </c>
      <c r="M200" s="494">
        <v>19.780799999999999</v>
      </c>
    </row>
    <row r="201" spans="1:13">
      <c r="A201" s="254">
        <v>191</v>
      </c>
      <c r="B201" s="497" t="s">
        <v>107</v>
      </c>
      <c r="C201" s="494">
        <v>1045.4000000000001</v>
      </c>
      <c r="D201" s="495">
        <v>1044.7833333333333</v>
      </c>
      <c r="E201" s="495">
        <v>1034.7666666666667</v>
      </c>
      <c r="F201" s="495">
        <v>1024.1333333333334</v>
      </c>
      <c r="G201" s="495">
        <v>1014.1166666666668</v>
      </c>
      <c r="H201" s="495">
        <v>1055.4166666666665</v>
      </c>
      <c r="I201" s="495">
        <v>1065.4333333333329</v>
      </c>
      <c r="J201" s="495">
        <v>1076.0666666666664</v>
      </c>
      <c r="K201" s="494">
        <v>1054.8</v>
      </c>
      <c r="L201" s="494">
        <v>1034.1500000000001</v>
      </c>
      <c r="M201" s="494">
        <v>37.080820000000003</v>
      </c>
    </row>
    <row r="202" spans="1:13">
      <c r="A202" s="254">
        <v>192</v>
      </c>
      <c r="B202" s="497" t="s">
        <v>248</v>
      </c>
      <c r="C202" s="494">
        <v>2951.95</v>
      </c>
      <c r="D202" s="495">
        <v>2981.2166666666667</v>
      </c>
      <c r="E202" s="495">
        <v>2912.3333333333335</v>
      </c>
      <c r="F202" s="495">
        <v>2872.7166666666667</v>
      </c>
      <c r="G202" s="495">
        <v>2803.8333333333335</v>
      </c>
      <c r="H202" s="495">
        <v>3020.8333333333335</v>
      </c>
      <c r="I202" s="495">
        <v>3089.7166666666667</v>
      </c>
      <c r="J202" s="495">
        <v>3129.3333333333335</v>
      </c>
      <c r="K202" s="494">
        <v>3050.1</v>
      </c>
      <c r="L202" s="494">
        <v>2941.6</v>
      </c>
      <c r="M202" s="494">
        <v>3.5998399999999999</v>
      </c>
    </row>
    <row r="203" spans="1:13">
      <c r="A203" s="254">
        <v>193</v>
      </c>
      <c r="B203" s="497" t="s">
        <v>109</v>
      </c>
      <c r="C203" s="494">
        <v>1421.75</v>
      </c>
      <c r="D203" s="495">
        <v>1423.2166666666665</v>
      </c>
      <c r="E203" s="495">
        <v>1413.633333333333</v>
      </c>
      <c r="F203" s="495">
        <v>1405.5166666666664</v>
      </c>
      <c r="G203" s="495">
        <v>1395.9333333333329</v>
      </c>
      <c r="H203" s="495">
        <v>1431.333333333333</v>
      </c>
      <c r="I203" s="495">
        <v>1440.9166666666665</v>
      </c>
      <c r="J203" s="495">
        <v>1449.0333333333331</v>
      </c>
      <c r="K203" s="494">
        <v>1432.8</v>
      </c>
      <c r="L203" s="494">
        <v>1415.1</v>
      </c>
      <c r="M203" s="494">
        <v>140.78908000000001</v>
      </c>
    </row>
    <row r="204" spans="1:13">
      <c r="A204" s="254">
        <v>194</v>
      </c>
      <c r="B204" s="497" t="s">
        <v>249</v>
      </c>
      <c r="C204" s="494">
        <v>694.85</v>
      </c>
      <c r="D204" s="495">
        <v>696.18333333333339</v>
      </c>
      <c r="E204" s="495">
        <v>689.16666666666674</v>
      </c>
      <c r="F204" s="495">
        <v>683.48333333333335</v>
      </c>
      <c r="G204" s="495">
        <v>676.4666666666667</v>
      </c>
      <c r="H204" s="495">
        <v>701.86666666666679</v>
      </c>
      <c r="I204" s="495">
        <v>708.88333333333344</v>
      </c>
      <c r="J204" s="495">
        <v>714.56666666666683</v>
      </c>
      <c r="K204" s="494">
        <v>703.2</v>
      </c>
      <c r="L204" s="494">
        <v>690.5</v>
      </c>
      <c r="M204" s="494">
        <v>15.86783</v>
      </c>
    </row>
    <row r="205" spans="1:13">
      <c r="A205" s="254">
        <v>195</v>
      </c>
      <c r="B205" s="497" t="s">
        <v>382</v>
      </c>
      <c r="C205" s="494">
        <v>25.35</v>
      </c>
      <c r="D205" s="495">
        <v>25.333333333333332</v>
      </c>
      <c r="E205" s="495">
        <v>24.916666666666664</v>
      </c>
      <c r="F205" s="495">
        <v>24.483333333333331</v>
      </c>
      <c r="G205" s="495">
        <v>24.066666666666663</v>
      </c>
      <c r="H205" s="495">
        <v>25.766666666666666</v>
      </c>
      <c r="I205" s="495">
        <v>26.18333333333333</v>
      </c>
      <c r="J205" s="495">
        <v>26.616666666666667</v>
      </c>
      <c r="K205" s="494">
        <v>25.75</v>
      </c>
      <c r="L205" s="494">
        <v>24.9</v>
      </c>
      <c r="M205" s="494">
        <v>31.75168</v>
      </c>
    </row>
    <row r="206" spans="1:13">
      <c r="A206" s="254">
        <v>196</v>
      </c>
      <c r="B206" s="497" t="s">
        <v>378</v>
      </c>
      <c r="C206" s="494">
        <v>24.05</v>
      </c>
      <c r="D206" s="495">
        <v>24.066666666666663</v>
      </c>
      <c r="E206" s="495">
        <v>23.633333333333326</v>
      </c>
      <c r="F206" s="495">
        <v>23.216666666666661</v>
      </c>
      <c r="G206" s="495">
        <v>22.783333333333324</v>
      </c>
      <c r="H206" s="495">
        <v>24.483333333333327</v>
      </c>
      <c r="I206" s="495">
        <v>24.916666666666664</v>
      </c>
      <c r="J206" s="495">
        <v>25.333333333333329</v>
      </c>
      <c r="K206" s="494">
        <v>24.5</v>
      </c>
      <c r="L206" s="494">
        <v>23.65</v>
      </c>
      <c r="M206" s="494">
        <v>8.6973299999999991</v>
      </c>
    </row>
    <row r="207" spans="1:13">
      <c r="A207" s="254">
        <v>197</v>
      </c>
      <c r="B207" s="497" t="s">
        <v>379</v>
      </c>
      <c r="C207" s="494">
        <v>758</v>
      </c>
      <c r="D207" s="495">
        <v>761.0333333333333</v>
      </c>
      <c r="E207" s="495">
        <v>748.96666666666658</v>
      </c>
      <c r="F207" s="495">
        <v>739.93333333333328</v>
      </c>
      <c r="G207" s="495">
        <v>727.86666666666656</v>
      </c>
      <c r="H207" s="495">
        <v>770.06666666666661</v>
      </c>
      <c r="I207" s="495">
        <v>782.13333333333321</v>
      </c>
      <c r="J207" s="495">
        <v>791.16666666666663</v>
      </c>
      <c r="K207" s="494">
        <v>773.1</v>
      </c>
      <c r="L207" s="494">
        <v>752</v>
      </c>
      <c r="M207" s="494">
        <v>0.16001000000000001</v>
      </c>
    </row>
    <row r="208" spans="1:13">
      <c r="A208" s="254">
        <v>198</v>
      </c>
      <c r="B208" s="497" t="s">
        <v>105</v>
      </c>
      <c r="C208" s="494">
        <v>1062.25</v>
      </c>
      <c r="D208" s="495">
        <v>1071.4166666666667</v>
      </c>
      <c r="E208" s="495">
        <v>1042.8833333333334</v>
      </c>
      <c r="F208" s="495">
        <v>1023.5166666666667</v>
      </c>
      <c r="G208" s="495">
        <v>994.98333333333335</v>
      </c>
      <c r="H208" s="495">
        <v>1090.7833333333335</v>
      </c>
      <c r="I208" s="495">
        <v>1119.3166666666668</v>
      </c>
      <c r="J208" s="495">
        <v>1138.6833333333336</v>
      </c>
      <c r="K208" s="494">
        <v>1099.95</v>
      </c>
      <c r="L208" s="494">
        <v>1052.05</v>
      </c>
      <c r="M208" s="494">
        <v>26.717649999999999</v>
      </c>
    </row>
    <row r="209" spans="1:13">
      <c r="A209" s="254">
        <v>199</v>
      </c>
      <c r="B209" s="497" t="s">
        <v>380</v>
      </c>
      <c r="C209" s="494">
        <v>241.3</v>
      </c>
      <c r="D209" s="495">
        <v>245.85</v>
      </c>
      <c r="E209" s="495">
        <v>235.7</v>
      </c>
      <c r="F209" s="495">
        <v>230.1</v>
      </c>
      <c r="G209" s="495">
        <v>219.95</v>
      </c>
      <c r="H209" s="495">
        <v>251.45</v>
      </c>
      <c r="I209" s="495">
        <v>261.60000000000002</v>
      </c>
      <c r="J209" s="495">
        <v>267.2</v>
      </c>
      <c r="K209" s="494">
        <v>256</v>
      </c>
      <c r="L209" s="494">
        <v>240.25</v>
      </c>
      <c r="M209" s="494">
        <v>4.9482699999999999</v>
      </c>
    </row>
    <row r="210" spans="1:13">
      <c r="A210" s="254">
        <v>200</v>
      </c>
      <c r="B210" s="497" t="s">
        <v>381</v>
      </c>
      <c r="C210" s="494">
        <v>330.4</v>
      </c>
      <c r="D210" s="495">
        <v>328.56666666666666</v>
      </c>
      <c r="E210" s="495">
        <v>318.63333333333333</v>
      </c>
      <c r="F210" s="495">
        <v>306.86666666666667</v>
      </c>
      <c r="G210" s="495">
        <v>296.93333333333334</v>
      </c>
      <c r="H210" s="495">
        <v>340.33333333333331</v>
      </c>
      <c r="I210" s="495">
        <v>350.26666666666659</v>
      </c>
      <c r="J210" s="495">
        <v>362.0333333333333</v>
      </c>
      <c r="K210" s="494">
        <v>338.5</v>
      </c>
      <c r="L210" s="494">
        <v>316.8</v>
      </c>
      <c r="M210" s="494">
        <v>1.7406200000000001</v>
      </c>
    </row>
    <row r="211" spans="1:13">
      <c r="A211" s="254">
        <v>201</v>
      </c>
      <c r="B211" s="497" t="s">
        <v>110</v>
      </c>
      <c r="C211" s="494">
        <v>2912.9</v>
      </c>
      <c r="D211" s="495">
        <v>2920.6833333333329</v>
      </c>
      <c r="E211" s="495">
        <v>2893.3666666666659</v>
      </c>
      <c r="F211" s="495">
        <v>2873.833333333333</v>
      </c>
      <c r="G211" s="495">
        <v>2846.516666666666</v>
      </c>
      <c r="H211" s="495">
        <v>2940.2166666666658</v>
      </c>
      <c r="I211" s="495">
        <v>2967.5333333333324</v>
      </c>
      <c r="J211" s="495">
        <v>2987.0666666666657</v>
      </c>
      <c r="K211" s="494">
        <v>2948</v>
      </c>
      <c r="L211" s="494">
        <v>2901.15</v>
      </c>
      <c r="M211" s="494">
        <v>5.5709299999999997</v>
      </c>
    </row>
    <row r="212" spans="1:13">
      <c r="A212" s="254">
        <v>202</v>
      </c>
      <c r="B212" s="497" t="s">
        <v>383</v>
      </c>
      <c r="C212" s="494">
        <v>45</v>
      </c>
      <c r="D212" s="495">
        <v>45.333333333333336</v>
      </c>
      <c r="E212" s="495">
        <v>44.466666666666669</v>
      </c>
      <c r="F212" s="495">
        <v>43.93333333333333</v>
      </c>
      <c r="G212" s="495">
        <v>43.066666666666663</v>
      </c>
      <c r="H212" s="495">
        <v>45.866666666666674</v>
      </c>
      <c r="I212" s="495">
        <v>46.733333333333334</v>
      </c>
      <c r="J212" s="495">
        <v>47.26666666666668</v>
      </c>
      <c r="K212" s="494">
        <v>46.2</v>
      </c>
      <c r="L212" s="494">
        <v>44.8</v>
      </c>
      <c r="M212" s="494">
        <v>84.53707</v>
      </c>
    </row>
    <row r="213" spans="1:13">
      <c r="A213" s="254">
        <v>203</v>
      </c>
      <c r="B213" s="497" t="s">
        <v>112</v>
      </c>
      <c r="C213" s="494">
        <v>361.05</v>
      </c>
      <c r="D213" s="495">
        <v>361.91666666666669</v>
      </c>
      <c r="E213" s="495">
        <v>353.83333333333337</v>
      </c>
      <c r="F213" s="495">
        <v>346.61666666666667</v>
      </c>
      <c r="G213" s="495">
        <v>338.53333333333336</v>
      </c>
      <c r="H213" s="495">
        <v>369.13333333333338</v>
      </c>
      <c r="I213" s="495">
        <v>377.21666666666675</v>
      </c>
      <c r="J213" s="495">
        <v>384.43333333333339</v>
      </c>
      <c r="K213" s="494">
        <v>370</v>
      </c>
      <c r="L213" s="494">
        <v>354.7</v>
      </c>
      <c r="M213" s="494">
        <v>163.71163999999999</v>
      </c>
    </row>
    <row r="214" spans="1:13">
      <c r="A214" s="254">
        <v>204</v>
      </c>
      <c r="B214" s="497" t="s">
        <v>384</v>
      </c>
      <c r="C214" s="494">
        <v>1000.45</v>
      </c>
      <c r="D214" s="495">
        <v>1005.8166666666666</v>
      </c>
      <c r="E214" s="495">
        <v>991.63333333333321</v>
      </c>
      <c r="F214" s="495">
        <v>982.81666666666661</v>
      </c>
      <c r="G214" s="495">
        <v>968.63333333333321</v>
      </c>
      <c r="H214" s="495">
        <v>1014.6333333333332</v>
      </c>
      <c r="I214" s="495">
        <v>1028.8166666666666</v>
      </c>
      <c r="J214" s="495">
        <v>1037.6333333333332</v>
      </c>
      <c r="K214" s="494">
        <v>1020</v>
      </c>
      <c r="L214" s="494">
        <v>997</v>
      </c>
      <c r="M214" s="494">
        <v>1.5856600000000001</v>
      </c>
    </row>
    <row r="215" spans="1:13">
      <c r="A215" s="254">
        <v>205</v>
      </c>
      <c r="B215" s="497" t="s">
        <v>385</v>
      </c>
      <c r="C215" s="494">
        <v>143.80000000000001</v>
      </c>
      <c r="D215" s="495">
        <v>144.88333333333333</v>
      </c>
      <c r="E215" s="495">
        <v>141.01666666666665</v>
      </c>
      <c r="F215" s="495">
        <v>138.23333333333332</v>
      </c>
      <c r="G215" s="495">
        <v>134.36666666666665</v>
      </c>
      <c r="H215" s="495">
        <v>147.66666666666666</v>
      </c>
      <c r="I215" s="495">
        <v>151.53333333333333</v>
      </c>
      <c r="J215" s="495">
        <v>154.31666666666666</v>
      </c>
      <c r="K215" s="494">
        <v>148.75</v>
      </c>
      <c r="L215" s="494">
        <v>142.1</v>
      </c>
      <c r="M215" s="494">
        <v>27.920030000000001</v>
      </c>
    </row>
    <row r="216" spans="1:13">
      <c r="A216" s="254">
        <v>206</v>
      </c>
      <c r="B216" s="497" t="s">
        <v>113</v>
      </c>
      <c r="C216" s="494">
        <v>234.05</v>
      </c>
      <c r="D216" s="495">
        <v>234.85000000000002</v>
      </c>
      <c r="E216" s="495">
        <v>231.05000000000004</v>
      </c>
      <c r="F216" s="495">
        <v>228.05</v>
      </c>
      <c r="G216" s="495">
        <v>224.25000000000003</v>
      </c>
      <c r="H216" s="495">
        <v>237.85000000000005</v>
      </c>
      <c r="I216" s="495">
        <v>241.65</v>
      </c>
      <c r="J216" s="495">
        <v>244.65000000000006</v>
      </c>
      <c r="K216" s="494">
        <v>238.65</v>
      </c>
      <c r="L216" s="494">
        <v>231.85</v>
      </c>
      <c r="M216" s="494">
        <v>68.988169999999997</v>
      </c>
    </row>
    <row r="217" spans="1:13">
      <c r="A217" s="254">
        <v>207</v>
      </c>
      <c r="B217" s="497" t="s">
        <v>114</v>
      </c>
      <c r="C217" s="494">
        <v>2476</v>
      </c>
      <c r="D217" s="495">
        <v>2461</v>
      </c>
      <c r="E217" s="495">
        <v>2439</v>
      </c>
      <c r="F217" s="495">
        <v>2402</v>
      </c>
      <c r="G217" s="495">
        <v>2380</v>
      </c>
      <c r="H217" s="495">
        <v>2498</v>
      </c>
      <c r="I217" s="495">
        <v>2520</v>
      </c>
      <c r="J217" s="495">
        <v>2557</v>
      </c>
      <c r="K217" s="494">
        <v>2483</v>
      </c>
      <c r="L217" s="494">
        <v>2424</v>
      </c>
      <c r="M217" s="494">
        <v>26.048580000000001</v>
      </c>
    </row>
    <row r="218" spans="1:13">
      <c r="A218" s="254">
        <v>208</v>
      </c>
      <c r="B218" s="497" t="s">
        <v>250</v>
      </c>
      <c r="C218" s="494">
        <v>308.85000000000002</v>
      </c>
      <c r="D218" s="495">
        <v>311.45</v>
      </c>
      <c r="E218" s="495">
        <v>305.39999999999998</v>
      </c>
      <c r="F218" s="495">
        <v>301.95</v>
      </c>
      <c r="G218" s="495">
        <v>295.89999999999998</v>
      </c>
      <c r="H218" s="495">
        <v>314.89999999999998</v>
      </c>
      <c r="I218" s="495">
        <v>320.95000000000005</v>
      </c>
      <c r="J218" s="495">
        <v>324.39999999999998</v>
      </c>
      <c r="K218" s="494">
        <v>317.5</v>
      </c>
      <c r="L218" s="494">
        <v>308</v>
      </c>
      <c r="M218" s="494">
        <v>21.433859999999999</v>
      </c>
    </row>
    <row r="219" spans="1:13">
      <c r="A219" s="254">
        <v>209</v>
      </c>
      <c r="B219" s="497" t="s">
        <v>386</v>
      </c>
      <c r="C219" s="494">
        <v>43249.45</v>
      </c>
      <c r="D219" s="495">
        <v>43494.333333333336</v>
      </c>
      <c r="E219" s="495">
        <v>42855.116666666669</v>
      </c>
      <c r="F219" s="495">
        <v>42460.783333333333</v>
      </c>
      <c r="G219" s="495">
        <v>41821.566666666666</v>
      </c>
      <c r="H219" s="495">
        <v>43888.666666666672</v>
      </c>
      <c r="I219" s="495">
        <v>44527.883333333331</v>
      </c>
      <c r="J219" s="495">
        <v>44922.216666666674</v>
      </c>
      <c r="K219" s="494">
        <v>44133.55</v>
      </c>
      <c r="L219" s="494">
        <v>43100</v>
      </c>
      <c r="M219" s="494">
        <v>2.1649999999999999E-2</v>
      </c>
    </row>
    <row r="220" spans="1:13">
      <c r="A220" s="254">
        <v>210</v>
      </c>
      <c r="B220" s="497" t="s">
        <v>251</v>
      </c>
      <c r="C220" s="494">
        <v>44.55</v>
      </c>
      <c r="D220" s="495">
        <v>44.666666666666664</v>
      </c>
      <c r="E220" s="495">
        <v>44.18333333333333</v>
      </c>
      <c r="F220" s="495">
        <v>43.816666666666663</v>
      </c>
      <c r="G220" s="495">
        <v>43.333333333333329</v>
      </c>
      <c r="H220" s="495">
        <v>45.033333333333331</v>
      </c>
      <c r="I220" s="495">
        <v>45.516666666666666</v>
      </c>
      <c r="J220" s="495">
        <v>45.883333333333333</v>
      </c>
      <c r="K220" s="494">
        <v>45.15</v>
      </c>
      <c r="L220" s="494">
        <v>44.3</v>
      </c>
      <c r="M220" s="494">
        <v>25.40391</v>
      </c>
    </row>
    <row r="221" spans="1:13">
      <c r="A221" s="254">
        <v>211</v>
      </c>
      <c r="B221" s="497" t="s">
        <v>108</v>
      </c>
      <c r="C221" s="494">
        <v>2513.9</v>
      </c>
      <c r="D221" s="495">
        <v>2520.7333333333331</v>
      </c>
      <c r="E221" s="495">
        <v>2485.4666666666662</v>
      </c>
      <c r="F221" s="495">
        <v>2457.0333333333333</v>
      </c>
      <c r="G221" s="495">
        <v>2421.7666666666664</v>
      </c>
      <c r="H221" s="495">
        <v>2549.1666666666661</v>
      </c>
      <c r="I221" s="495">
        <v>2584.4333333333334</v>
      </c>
      <c r="J221" s="495">
        <v>2612.8666666666659</v>
      </c>
      <c r="K221" s="494">
        <v>2556</v>
      </c>
      <c r="L221" s="494">
        <v>2492.3000000000002</v>
      </c>
      <c r="M221" s="494">
        <v>32.340170000000001</v>
      </c>
    </row>
    <row r="222" spans="1:13">
      <c r="A222" s="254">
        <v>212</v>
      </c>
      <c r="B222" s="497" t="s">
        <v>835</v>
      </c>
      <c r="C222" s="494">
        <v>277.64999999999998</v>
      </c>
      <c r="D222" s="495">
        <v>277.61666666666662</v>
      </c>
      <c r="E222" s="495">
        <v>275.23333333333323</v>
      </c>
      <c r="F222" s="495">
        <v>272.81666666666661</v>
      </c>
      <c r="G222" s="495">
        <v>270.43333333333322</v>
      </c>
      <c r="H222" s="495">
        <v>280.03333333333325</v>
      </c>
      <c r="I222" s="495">
        <v>282.41666666666657</v>
      </c>
      <c r="J222" s="495">
        <v>284.83333333333326</v>
      </c>
      <c r="K222" s="494">
        <v>280</v>
      </c>
      <c r="L222" s="494">
        <v>275.2</v>
      </c>
      <c r="M222" s="494">
        <v>0.41427999999999998</v>
      </c>
    </row>
    <row r="223" spans="1:13">
      <c r="A223" s="254">
        <v>213</v>
      </c>
      <c r="B223" s="497" t="s">
        <v>116</v>
      </c>
      <c r="C223" s="494">
        <v>566.20000000000005</v>
      </c>
      <c r="D223" s="495">
        <v>570.06666666666672</v>
      </c>
      <c r="E223" s="495">
        <v>561.13333333333344</v>
      </c>
      <c r="F223" s="495">
        <v>556.06666666666672</v>
      </c>
      <c r="G223" s="495">
        <v>547.13333333333344</v>
      </c>
      <c r="H223" s="495">
        <v>575.13333333333344</v>
      </c>
      <c r="I223" s="495">
        <v>584.06666666666661</v>
      </c>
      <c r="J223" s="495">
        <v>589.13333333333344</v>
      </c>
      <c r="K223" s="494">
        <v>579</v>
      </c>
      <c r="L223" s="494">
        <v>565</v>
      </c>
      <c r="M223" s="494">
        <v>232.39563999999999</v>
      </c>
    </row>
    <row r="224" spans="1:13">
      <c r="A224" s="254">
        <v>214</v>
      </c>
      <c r="B224" s="497" t="s">
        <v>252</v>
      </c>
      <c r="C224" s="494">
        <v>1419.6</v>
      </c>
      <c r="D224" s="495">
        <v>1423.1166666666668</v>
      </c>
      <c r="E224" s="495">
        <v>1403.3333333333335</v>
      </c>
      <c r="F224" s="495">
        <v>1387.0666666666666</v>
      </c>
      <c r="G224" s="495">
        <v>1367.2833333333333</v>
      </c>
      <c r="H224" s="495">
        <v>1439.3833333333337</v>
      </c>
      <c r="I224" s="495">
        <v>1459.166666666667</v>
      </c>
      <c r="J224" s="495">
        <v>1475.4333333333338</v>
      </c>
      <c r="K224" s="494">
        <v>1442.9</v>
      </c>
      <c r="L224" s="494">
        <v>1406.85</v>
      </c>
      <c r="M224" s="494">
        <v>9.0921000000000003</v>
      </c>
    </row>
    <row r="225" spans="1:13">
      <c r="A225" s="254">
        <v>215</v>
      </c>
      <c r="B225" s="497" t="s">
        <v>117</v>
      </c>
      <c r="C225" s="494">
        <v>455.5</v>
      </c>
      <c r="D225" s="495">
        <v>455.66666666666669</v>
      </c>
      <c r="E225" s="495">
        <v>450.33333333333337</v>
      </c>
      <c r="F225" s="495">
        <v>445.16666666666669</v>
      </c>
      <c r="G225" s="495">
        <v>439.83333333333337</v>
      </c>
      <c r="H225" s="495">
        <v>460.83333333333337</v>
      </c>
      <c r="I225" s="495">
        <v>466.16666666666674</v>
      </c>
      <c r="J225" s="495">
        <v>471.33333333333337</v>
      </c>
      <c r="K225" s="494">
        <v>461</v>
      </c>
      <c r="L225" s="494">
        <v>450.5</v>
      </c>
      <c r="M225" s="494">
        <v>13.784129999999999</v>
      </c>
    </row>
    <row r="226" spans="1:13">
      <c r="A226" s="254">
        <v>216</v>
      </c>
      <c r="B226" s="497" t="s">
        <v>387</v>
      </c>
      <c r="C226" s="494">
        <v>391.7</v>
      </c>
      <c r="D226" s="495">
        <v>392.98333333333335</v>
      </c>
      <c r="E226" s="495">
        <v>387.9666666666667</v>
      </c>
      <c r="F226" s="495">
        <v>384.23333333333335</v>
      </c>
      <c r="G226" s="495">
        <v>379.2166666666667</v>
      </c>
      <c r="H226" s="495">
        <v>396.7166666666667</v>
      </c>
      <c r="I226" s="495">
        <v>401.73333333333335</v>
      </c>
      <c r="J226" s="495">
        <v>405.4666666666667</v>
      </c>
      <c r="K226" s="494">
        <v>398</v>
      </c>
      <c r="L226" s="494">
        <v>389.25</v>
      </c>
      <c r="M226" s="494">
        <v>1.7196100000000001</v>
      </c>
    </row>
    <row r="227" spans="1:13">
      <c r="A227" s="254">
        <v>217</v>
      </c>
      <c r="B227" s="497" t="s">
        <v>388</v>
      </c>
      <c r="C227" s="494">
        <v>3500.3</v>
      </c>
      <c r="D227" s="495">
        <v>3527.1333333333332</v>
      </c>
      <c r="E227" s="495">
        <v>3430.7666666666664</v>
      </c>
      <c r="F227" s="495">
        <v>3361.2333333333331</v>
      </c>
      <c r="G227" s="495">
        <v>3264.8666666666663</v>
      </c>
      <c r="H227" s="495">
        <v>3596.6666666666665</v>
      </c>
      <c r="I227" s="495">
        <v>3693.0333333333333</v>
      </c>
      <c r="J227" s="495">
        <v>3762.5666666666666</v>
      </c>
      <c r="K227" s="494">
        <v>3623.5</v>
      </c>
      <c r="L227" s="494">
        <v>3457.6</v>
      </c>
      <c r="M227" s="494">
        <v>0.13497000000000001</v>
      </c>
    </row>
    <row r="228" spans="1:13">
      <c r="A228" s="254">
        <v>218</v>
      </c>
      <c r="B228" s="497" t="s">
        <v>253</v>
      </c>
      <c r="C228" s="494">
        <v>37.1</v>
      </c>
      <c r="D228" s="495">
        <v>37.483333333333327</v>
      </c>
      <c r="E228" s="495">
        <v>36.466666666666654</v>
      </c>
      <c r="F228" s="495">
        <v>35.833333333333329</v>
      </c>
      <c r="G228" s="495">
        <v>34.816666666666656</v>
      </c>
      <c r="H228" s="495">
        <v>38.116666666666653</v>
      </c>
      <c r="I228" s="495">
        <v>39.133333333333319</v>
      </c>
      <c r="J228" s="495">
        <v>39.766666666666652</v>
      </c>
      <c r="K228" s="494">
        <v>38.5</v>
      </c>
      <c r="L228" s="494">
        <v>36.85</v>
      </c>
      <c r="M228" s="494">
        <v>199.08689000000001</v>
      </c>
    </row>
    <row r="229" spans="1:13">
      <c r="A229" s="254">
        <v>219</v>
      </c>
      <c r="B229" s="497" t="s">
        <v>119</v>
      </c>
      <c r="C229" s="494">
        <v>55.8</v>
      </c>
      <c r="D229" s="495">
        <v>56.199999999999996</v>
      </c>
      <c r="E229" s="495">
        <v>55.099999999999994</v>
      </c>
      <c r="F229" s="495">
        <v>54.4</v>
      </c>
      <c r="G229" s="495">
        <v>53.3</v>
      </c>
      <c r="H229" s="495">
        <v>56.899999999999991</v>
      </c>
      <c r="I229" s="495">
        <v>58</v>
      </c>
      <c r="J229" s="495">
        <v>58.699999999999989</v>
      </c>
      <c r="K229" s="494">
        <v>57.3</v>
      </c>
      <c r="L229" s="494">
        <v>55.5</v>
      </c>
      <c r="M229" s="494">
        <v>779.81062999999995</v>
      </c>
    </row>
    <row r="230" spans="1:13">
      <c r="A230" s="254">
        <v>220</v>
      </c>
      <c r="B230" s="497" t="s">
        <v>389</v>
      </c>
      <c r="C230" s="494">
        <v>50.15</v>
      </c>
      <c r="D230" s="495">
        <v>50.43333333333333</v>
      </c>
      <c r="E230" s="495">
        <v>49.066666666666663</v>
      </c>
      <c r="F230" s="495">
        <v>47.983333333333334</v>
      </c>
      <c r="G230" s="495">
        <v>46.616666666666667</v>
      </c>
      <c r="H230" s="495">
        <v>51.516666666666659</v>
      </c>
      <c r="I230" s="495">
        <v>52.883333333333319</v>
      </c>
      <c r="J230" s="495">
        <v>53.966666666666654</v>
      </c>
      <c r="K230" s="494">
        <v>51.8</v>
      </c>
      <c r="L230" s="494">
        <v>49.35</v>
      </c>
      <c r="M230" s="494">
        <v>44.532249999999998</v>
      </c>
    </row>
    <row r="231" spans="1:13">
      <c r="A231" s="254">
        <v>221</v>
      </c>
      <c r="B231" s="497" t="s">
        <v>390</v>
      </c>
      <c r="C231" s="494">
        <v>1185</v>
      </c>
      <c r="D231" s="495">
        <v>1178.2</v>
      </c>
      <c r="E231" s="495">
        <v>1157.4000000000001</v>
      </c>
      <c r="F231" s="495">
        <v>1129.8</v>
      </c>
      <c r="G231" s="495">
        <v>1109</v>
      </c>
      <c r="H231" s="495">
        <v>1205.8000000000002</v>
      </c>
      <c r="I231" s="495">
        <v>1226.5999999999999</v>
      </c>
      <c r="J231" s="495">
        <v>1254.2000000000003</v>
      </c>
      <c r="K231" s="494">
        <v>1199</v>
      </c>
      <c r="L231" s="494">
        <v>1150.5999999999999</v>
      </c>
      <c r="M231" s="494">
        <v>0.44066</v>
      </c>
    </row>
    <row r="232" spans="1:13">
      <c r="A232" s="254">
        <v>222</v>
      </c>
      <c r="B232" s="497" t="s">
        <v>391</v>
      </c>
      <c r="C232" s="494">
        <v>278.2</v>
      </c>
      <c r="D232" s="495">
        <v>278.18333333333334</v>
      </c>
      <c r="E232" s="495">
        <v>270.9666666666667</v>
      </c>
      <c r="F232" s="495">
        <v>263.73333333333335</v>
      </c>
      <c r="G232" s="495">
        <v>256.51666666666671</v>
      </c>
      <c r="H232" s="495">
        <v>285.41666666666669</v>
      </c>
      <c r="I232" s="495">
        <v>292.63333333333327</v>
      </c>
      <c r="J232" s="495">
        <v>299.86666666666667</v>
      </c>
      <c r="K232" s="494">
        <v>285.39999999999998</v>
      </c>
      <c r="L232" s="494">
        <v>270.95</v>
      </c>
      <c r="M232" s="494">
        <v>1.18407</v>
      </c>
    </row>
    <row r="233" spans="1:13">
      <c r="A233" s="254">
        <v>223</v>
      </c>
      <c r="B233" s="497" t="s">
        <v>746</v>
      </c>
      <c r="C233" s="494">
        <v>1247.7</v>
      </c>
      <c r="D233" s="495">
        <v>1256.7666666666667</v>
      </c>
      <c r="E233" s="495">
        <v>1213.4833333333333</v>
      </c>
      <c r="F233" s="495">
        <v>1179.2666666666667</v>
      </c>
      <c r="G233" s="495">
        <v>1135.9833333333333</v>
      </c>
      <c r="H233" s="495">
        <v>1290.9833333333333</v>
      </c>
      <c r="I233" s="495">
        <v>1334.2666666666667</v>
      </c>
      <c r="J233" s="495">
        <v>1368.4833333333333</v>
      </c>
      <c r="K233" s="494">
        <v>1300.05</v>
      </c>
      <c r="L233" s="494">
        <v>1222.55</v>
      </c>
      <c r="M233" s="494">
        <v>0.19950999999999999</v>
      </c>
    </row>
    <row r="234" spans="1:13">
      <c r="A234" s="254">
        <v>224</v>
      </c>
      <c r="B234" s="497" t="s">
        <v>750</v>
      </c>
      <c r="C234" s="494">
        <v>634.25</v>
      </c>
      <c r="D234" s="495">
        <v>628.65</v>
      </c>
      <c r="E234" s="495">
        <v>617.4</v>
      </c>
      <c r="F234" s="495">
        <v>600.54999999999995</v>
      </c>
      <c r="G234" s="495">
        <v>589.29999999999995</v>
      </c>
      <c r="H234" s="495">
        <v>645.5</v>
      </c>
      <c r="I234" s="495">
        <v>656.75</v>
      </c>
      <c r="J234" s="495">
        <v>673.6</v>
      </c>
      <c r="K234" s="494">
        <v>639.9</v>
      </c>
      <c r="L234" s="494">
        <v>611.79999999999995</v>
      </c>
      <c r="M234" s="494">
        <v>16.77467</v>
      </c>
    </row>
    <row r="235" spans="1:13">
      <c r="A235" s="254">
        <v>225</v>
      </c>
      <c r="B235" s="497" t="s">
        <v>392</v>
      </c>
      <c r="C235" s="494">
        <v>110.2</v>
      </c>
      <c r="D235" s="495">
        <v>110.01666666666667</v>
      </c>
      <c r="E235" s="495">
        <v>109.13333333333333</v>
      </c>
      <c r="F235" s="495">
        <v>108.06666666666666</v>
      </c>
      <c r="G235" s="495">
        <v>107.18333333333332</v>
      </c>
      <c r="H235" s="495">
        <v>111.08333333333333</v>
      </c>
      <c r="I235" s="495">
        <v>111.96666666666668</v>
      </c>
      <c r="J235" s="495">
        <v>113.03333333333333</v>
      </c>
      <c r="K235" s="494">
        <v>110.9</v>
      </c>
      <c r="L235" s="494">
        <v>108.95</v>
      </c>
      <c r="M235" s="494">
        <v>8.2726699999999997</v>
      </c>
    </row>
    <row r="236" spans="1:13">
      <c r="A236" s="254">
        <v>226</v>
      </c>
      <c r="B236" s="497" t="s">
        <v>393</v>
      </c>
      <c r="C236" s="494">
        <v>90.05</v>
      </c>
      <c r="D236" s="495">
        <v>89.833333333333329</v>
      </c>
      <c r="E236" s="495">
        <v>89.216666666666654</v>
      </c>
      <c r="F236" s="495">
        <v>88.383333333333326</v>
      </c>
      <c r="G236" s="495">
        <v>87.766666666666652</v>
      </c>
      <c r="H236" s="495">
        <v>90.666666666666657</v>
      </c>
      <c r="I236" s="495">
        <v>91.283333333333331</v>
      </c>
      <c r="J236" s="495">
        <v>92.11666666666666</v>
      </c>
      <c r="K236" s="494">
        <v>90.45</v>
      </c>
      <c r="L236" s="494">
        <v>89</v>
      </c>
      <c r="M236" s="494">
        <v>34.729939999999999</v>
      </c>
    </row>
    <row r="237" spans="1:13">
      <c r="A237" s="254">
        <v>227</v>
      </c>
      <c r="B237" s="497" t="s">
        <v>126</v>
      </c>
      <c r="C237" s="494">
        <v>213.1</v>
      </c>
      <c r="D237" s="495">
        <v>213.86666666666665</v>
      </c>
      <c r="E237" s="495">
        <v>211.7833333333333</v>
      </c>
      <c r="F237" s="495">
        <v>210.46666666666667</v>
      </c>
      <c r="G237" s="495">
        <v>208.38333333333333</v>
      </c>
      <c r="H237" s="495">
        <v>215.18333333333328</v>
      </c>
      <c r="I237" s="495">
        <v>217.26666666666659</v>
      </c>
      <c r="J237" s="495">
        <v>218.58333333333326</v>
      </c>
      <c r="K237" s="494">
        <v>215.95</v>
      </c>
      <c r="L237" s="494">
        <v>212.55</v>
      </c>
      <c r="M237" s="494">
        <v>163.64247</v>
      </c>
    </row>
    <row r="238" spans="1:13">
      <c r="A238" s="254">
        <v>228</v>
      </c>
      <c r="B238" s="497" t="s">
        <v>395</v>
      </c>
      <c r="C238" s="494">
        <v>115.9</v>
      </c>
      <c r="D238" s="495">
        <v>116.41666666666667</v>
      </c>
      <c r="E238" s="495">
        <v>114.98333333333335</v>
      </c>
      <c r="F238" s="495">
        <v>114.06666666666668</v>
      </c>
      <c r="G238" s="495">
        <v>112.63333333333335</v>
      </c>
      <c r="H238" s="495">
        <v>117.33333333333334</v>
      </c>
      <c r="I238" s="495">
        <v>118.76666666666665</v>
      </c>
      <c r="J238" s="495">
        <v>119.68333333333334</v>
      </c>
      <c r="K238" s="494">
        <v>117.85</v>
      </c>
      <c r="L238" s="494">
        <v>115.5</v>
      </c>
      <c r="M238" s="494">
        <v>2.1369899999999999</v>
      </c>
    </row>
    <row r="239" spans="1:13">
      <c r="A239" s="254">
        <v>229</v>
      </c>
      <c r="B239" s="497" t="s">
        <v>396</v>
      </c>
      <c r="C239" s="494">
        <v>189.55</v>
      </c>
      <c r="D239" s="495">
        <v>190.53333333333333</v>
      </c>
      <c r="E239" s="495">
        <v>186.06666666666666</v>
      </c>
      <c r="F239" s="495">
        <v>182.58333333333334</v>
      </c>
      <c r="G239" s="495">
        <v>178.11666666666667</v>
      </c>
      <c r="H239" s="495">
        <v>194.01666666666665</v>
      </c>
      <c r="I239" s="495">
        <v>198.48333333333329</v>
      </c>
      <c r="J239" s="495">
        <v>201.96666666666664</v>
      </c>
      <c r="K239" s="494">
        <v>195</v>
      </c>
      <c r="L239" s="494">
        <v>187.05</v>
      </c>
      <c r="M239" s="494">
        <v>163.53899999999999</v>
      </c>
    </row>
    <row r="240" spans="1:13">
      <c r="A240" s="254">
        <v>230</v>
      </c>
      <c r="B240" s="497" t="s">
        <v>115</v>
      </c>
      <c r="C240" s="494">
        <v>192.25</v>
      </c>
      <c r="D240" s="495">
        <v>192.25</v>
      </c>
      <c r="E240" s="495">
        <v>188.9</v>
      </c>
      <c r="F240" s="495">
        <v>185.55</v>
      </c>
      <c r="G240" s="495">
        <v>182.20000000000002</v>
      </c>
      <c r="H240" s="495">
        <v>195.6</v>
      </c>
      <c r="I240" s="495">
        <v>198.95000000000002</v>
      </c>
      <c r="J240" s="495">
        <v>202.29999999999998</v>
      </c>
      <c r="K240" s="494">
        <v>195.6</v>
      </c>
      <c r="L240" s="494">
        <v>188.9</v>
      </c>
      <c r="M240" s="494">
        <v>144.52759</v>
      </c>
    </row>
    <row r="241" spans="1:13">
      <c r="A241" s="254">
        <v>231</v>
      </c>
      <c r="B241" s="497" t="s">
        <v>397</v>
      </c>
      <c r="C241" s="494">
        <v>85.4</v>
      </c>
      <c r="D241" s="495">
        <v>85.883333333333326</v>
      </c>
      <c r="E241" s="495">
        <v>84.016666666666652</v>
      </c>
      <c r="F241" s="495">
        <v>82.633333333333326</v>
      </c>
      <c r="G241" s="495">
        <v>80.766666666666652</v>
      </c>
      <c r="H241" s="495">
        <v>87.266666666666652</v>
      </c>
      <c r="I241" s="495">
        <v>89.133333333333326</v>
      </c>
      <c r="J241" s="495">
        <v>90.516666666666652</v>
      </c>
      <c r="K241" s="494">
        <v>87.75</v>
      </c>
      <c r="L241" s="494">
        <v>84.5</v>
      </c>
      <c r="M241" s="494">
        <v>64.29222</v>
      </c>
    </row>
    <row r="242" spans="1:13">
      <c r="A242" s="254">
        <v>232</v>
      </c>
      <c r="B242" s="497" t="s">
        <v>747</v>
      </c>
      <c r="C242" s="494">
        <v>8396.6</v>
      </c>
      <c r="D242" s="495">
        <v>8358.5333333333328</v>
      </c>
      <c r="E242" s="495">
        <v>8268.0666666666657</v>
      </c>
      <c r="F242" s="495">
        <v>8139.5333333333328</v>
      </c>
      <c r="G242" s="495">
        <v>8049.0666666666657</v>
      </c>
      <c r="H242" s="495">
        <v>8487.0666666666657</v>
      </c>
      <c r="I242" s="495">
        <v>8577.5333333333328</v>
      </c>
      <c r="J242" s="495">
        <v>8706.0666666666657</v>
      </c>
      <c r="K242" s="494">
        <v>8449</v>
      </c>
      <c r="L242" s="494">
        <v>8230</v>
      </c>
      <c r="M242" s="494">
        <v>0.99297999999999997</v>
      </c>
    </row>
    <row r="243" spans="1:13">
      <c r="A243" s="254">
        <v>233</v>
      </c>
      <c r="B243" s="497" t="s">
        <v>254</v>
      </c>
      <c r="C243" s="494">
        <v>118</v>
      </c>
      <c r="D243" s="495">
        <v>117.88333333333333</v>
      </c>
      <c r="E243" s="495">
        <v>113.11666666666665</v>
      </c>
      <c r="F243" s="495">
        <v>108.23333333333332</v>
      </c>
      <c r="G243" s="495">
        <v>103.46666666666664</v>
      </c>
      <c r="H243" s="495">
        <v>122.76666666666665</v>
      </c>
      <c r="I243" s="495">
        <v>127.53333333333333</v>
      </c>
      <c r="J243" s="495">
        <v>132.41666666666666</v>
      </c>
      <c r="K243" s="494">
        <v>122.65</v>
      </c>
      <c r="L243" s="494">
        <v>113</v>
      </c>
      <c r="M243" s="494">
        <v>56.203099999999999</v>
      </c>
    </row>
    <row r="244" spans="1:13">
      <c r="A244" s="254">
        <v>234</v>
      </c>
      <c r="B244" s="497" t="s">
        <v>398</v>
      </c>
      <c r="C244" s="494">
        <v>350.1</v>
      </c>
      <c r="D244" s="495">
        <v>349.40000000000003</v>
      </c>
      <c r="E244" s="495">
        <v>346.20000000000005</v>
      </c>
      <c r="F244" s="495">
        <v>342.3</v>
      </c>
      <c r="G244" s="495">
        <v>339.1</v>
      </c>
      <c r="H244" s="495">
        <v>353.30000000000007</v>
      </c>
      <c r="I244" s="495">
        <v>356.5</v>
      </c>
      <c r="J244" s="495">
        <v>360.40000000000009</v>
      </c>
      <c r="K244" s="494">
        <v>352.6</v>
      </c>
      <c r="L244" s="494">
        <v>345.5</v>
      </c>
      <c r="M244" s="494">
        <v>11.70459</v>
      </c>
    </row>
    <row r="245" spans="1:13">
      <c r="A245" s="254">
        <v>235</v>
      </c>
      <c r="B245" s="497" t="s">
        <v>255</v>
      </c>
      <c r="C245" s="494">
        <v>110.65</v>
      </c>
      <c r="D245" s="495">
        <v>110.73333333333333</v>
      </c>
      <c r="E245" s="495">
        <v>108.21666666666667</v>
      </c>
      <c r="F245" s="495">
        <v>105.78333333333333</v>
      </c>
      <c r="G245" s="495">
        <v>103.26666666666667</v>
      </c>
      <c r="H245" s="495">
        <v>113.16666666666667</v>
      </c>
      <c r="I245" s="495">
        <v>115.68333333333335</v>
      </c>
      <c r="J245" s="495">
        <v>118.11666666666667</v>
      </c>
      <c r="K245" s="494">
        <v>113.25</v>
      </c>
      <c r="L245" s="494">
        <v>108.3</v>
      </c>
      <c r="M245" s="494">
        <v>18.471869999999999</v>
      </c>
    </row>
    <row r="246" spans="1:13">
      <c r="A246" s="254">
        <v>236</v>
      </c>
      <c r="B246" s="497" t="s">
        <v>125</v>
      </c>
      <c r="C246" s="494">
        <v>91.7</v>
      </c>
      <c r="D246" s="495">
        <v>91.983333333333334</v>
      </c>
      <c r="E246" s="495">
        <v>91.016666666666666</v>
      </c>
      <c r="F246" s="495">
        <v>90.333333333333329</v>
      </c>
      <c r="G246" s="495">
        <v>89.36666666666666</v>
      </c>
      <c r="H246" s="495">
        <v>92.666666666666671</v>
      </c>
      <c r="I246" s="495">
        <v>93.63333333333334</v>
      </c>
      <c r="J246" s="495">
        <v>94.316666666666677</v>
      </c>
      <c r="K246" s="494">
        <v>92.95</v>
      </c>
      <c r="L246" s="494">
        <v>91.3</v>
      </c>
      <c r="M246" s="494">
        <v>102.97315999999999</v>
      </c>
    </row>
    <row r="247" spans="1:13">
      <c r="A247" s="254">
        <v>237</v>
      </c>
      <c r="B247" s="497" t="s">
        <v>399</v>
      </c>
      <c r="C247" s="494">
        <v>17.899999999999999</v>
      </c>
      <c r="D247" s="495">
        <v>17.499999999999996</v>
      </c>
      <c r="E247" s="495">
        <v>16.549999999999994</v>
      </c>
      <c r="F247" s="495">
        <v>15.199999999999996</v>
      </c>
      <c r="G247" s="495">
        <v>14.249999999999993</v>
      </c>
      <c r="H247" s="495">
        <v>18.849999999999994</v>
      </c>
      <c r="I247" s="495">
        <v>19.799999999999997</v>
      </c>
      <c r="J247" s="495">
        <v>21.149999999999995</v>
      </c>
      <c r="K247" s="494">
        <v>18.45</v>
      </c>
      <c r="L247" s="494">
        <v>16.149999999999999</v>
      </c>
      <c r="M247" s="494">
        <v>571.17244000000005</v>
      </c>
    </row>
    <row r="248" spans="1:13">
      <c r="A248" s="254">
        <v>238</v>
      </c>
      <c r="B248" s="497" t="s">
        <v>772</v>
      </c>
      <c r="C248" s="494">
        <v>1730.9</v>
      </c>
      <c r="D248" s="495">
        <v>1733.2</v>
      </c>
      <c r="E248" s="495">
        <v>1712.7</v>
      </c>
      <c r="F248" s="495">
        <v>1694.5</v>
      </c>
      <c r="G248" s="495">
        <v>1674</v>
      </c>
      <c r="H248" s="495">
        <v>1751.4</v>
      </c>
      <c r="I248" s="495">
        <v>1771.9</v>
      </c>
      <c r="J248" s="495">
        <v>1790.1000000000001</v>
      </c>
      <c r="K248" s="494">
        <v>1753.7</v>
      </c>
      <c r="L248" s="494">
        <v>1715</v>
      </c>
      <c r="M248" s="494">
        <v>12.508229999999999</v>
      </c>
    </row>
    <row r="249" spans="1:13">
      <c r="A249" s="254">
        <v>239</v>
      </c>
      <c r="B249" s="497" t="s">
        <v>748</v>
      </c>
      <c r="C249" s="494">
        <v>317.14999999999998</v>
      </c>
      <c r="D249" s="495">
        <v>314.40000000000003</v>
      </c>
      <c r="E249" s="495">
        <v>303.80000000000007</v>
      </c>
      <c r="F249" s="495">
        <v>290.45000000000005</v>
      </c>
      <c r="G249" s="495">
        <v>279.85000000000008</v>
      </c>
      <c r="H249" s="495">
        <v>327.75000000000006</v>
      </c>
      <c r="I249" s="495">
        <v>338.35000000000008</v>
      </c>
      <c r="J249" s="495">
        <v>351.70000000000005</v>
      </c>
      <c r="K249" s="494">
        <v>325</v>
      </c>
      <c r="L249" s="494">
        <v>301.05</v>
      </c>
      <c r="M249" s="494">
        <v>4.5841099999999999</v>
      </c>
    </row>
    <row r="250" spans="1:13">
      <c r="A250" s="254">
        <v>240</v>
      </c>
      <c r="B250" s="497" t="s">
        <v>120</v>
      </c>
      <c r="C250" s="494">
        <v>542.5</v>
      </c>
      <c r="D250" s="495">
        <v>538.4666666666667</v>
      </c>
      <c r="E250" s="495">
        <v>532.03333333333342</v>
      </c>
      <c r="F250" s="495">
        <v>521.56666666666672</v>
      </c>
      <c r="G250" s="495">
        <v>515.13333333333344</v>
      </c>
      <c r="H250" s="495">
        <v>548.93333333333339</v>
      </c>
      <c r="I250" s="495">
        <v>555.36666666666679</v>
      </c>
      <c r="J250" s="495">
        <v>565.83333333333337</v>
      </c>
      <c r="K250" s="494">
        <v>544.9</v>
      </c>
      <c r="L250" s="494">
        <v>528</v>
      </c>
      <c r="M250" s="494">
        <v>46.725349999999999</v>
      </c>
    </row>
    <row r="251" spans="1:13">
      <c r="A251" s="254">
        <v>241</v>
      </c>
      <c r="B251" s="497" t="s">
        <v>826</v>
      </c>
      <c r="C251" s="494">
        <v>256.75</v>
      </c>
      <c r="D251" s="495">
        <v>259.93333333333334</v>
      </c>
      <c r="E251" s="495">
        <v>251.9666666666667</v>
      </c>
      <c r="F251" s="495">
        <v>247.18333333333337</v>
      </c>
      <c r="G251" s="495">
        <v>239.21666666666673</v>
      </c>
      <c r="H251" s="495">
        <v>264.7166666666667</v>
      </c>
      <c r="I251" s="495">
        <v>272.68333333333328</v>
      </c>
      <c r="J251" s="495">
        <v>277.46666666666664</v>
      </c>
      <c r="K251" s="494">
        <v>267.89999999999998</v>
      </c>
      <c r="L251" s="494">
        <v>255.15</v>
      </c>
      <c r="M251" s="494">
        <v>31.015830000000001</v>
      </c>
    </row>
    <row r="252" spans="1:13">
      <c r="A252" s="254">
        <v>242</v>
      </c>
      <c r="B252" s="497" t="s">
        <v>122</v>
      </c>
      <c r="C252" s="494">
        <v>923.65</v>
      </c>
      <c r="D252" s="495">
        <v>926.93333333333339</v>
      </c>
      <c r="E252" s="495">
        <v>914.16666666666674</v>
      </c>
      <c r="F252" s="495">
        <v>904.68333333333339</v>
      </c>
      <c r="G252" s="495">
        <v>891.91666666666674</v>
      </c>
      <c r="H252" s="495">
        <v>936.41666666666674</v>
      </c>
      <c r="I252" s="495">
        <v>949.18333333333339</v>
      </c>
      <c r="J252" s="495">
        <v>958.66666666666674</v>
      </c>
      <c r="K252" s="494">
        <v>939.7</v>
      </c>
      <c r="L252" s="494">
        <v>917.45</v>
      </c>
      <c r="M252" s="494">
        <v>49.800260000000002</v>
      </c>
    </row>
    <row r="253" spans="1:13">
      <c r="A253" s="254">
        <v>243</v>
      </c>
      <c r="B253" s="497" t="s">
        <v>256</v>
      </c>
      <c r="C253" s="494">
        <v>4791.3999999999996</v>
      </c>
      <c r="D253" s="495">
        <v>4799.7333333333336</v>
      </c>
      <c r="E253" s="495">
        <v>4731.666666666667</v>
      </c>
      <c r="F253" s="495">
        <v>4671.9333333333334</v>
      </c>
      <c r="G253" s="495">
        <v>4603.8666666666668</v>
      </c>
      <c r="H253" s="495">
        <v>4859.4666666666672</v>
      </c>
      <c r="I253" s="495">
        <v>4927.5333333333328</v>
      </c>
      <c r="J253" s="495">
        <v>4987.2666666666673</v>
      </c>
      <c r="K253" s="494">
        <v>4867.8</v>
      </c>
      <c r="L253" s="494">
        <v>4740</v>
      </c>
      <c r="M253" s="494">
        <v>6.7570399999999999</v>
      </c>
    </row>
    <row r="254" spans="1:13">
      <c r="A254" s="254">
        <v>244</v>
      </c>
      <c r="B254" s="497" t="s">
        <v>124</v>
      </c>
      <c r="C254" s="494">
        <v>1441.05</v>
      </c>
      <c r="D254" s="495">
        <v>1442.0333333333335</v>
      </c>
      <c r="E254" s="495">
        <v>1429.0666666666671</v>
      </c>
      <c r="F254" s="495">
        <v>1417.0833333333335</v>
      </c>
      <c r="G254" s="495">
        <v>1404.116666666667</v>
      </c>
      <c r="H254" s="495">
        <v>1454.0166666666671</v>
      </c>
      <c r="I254" s="495">
        <v>1466.9833333333338</v>
      </c>
      <c r="J254" s="495">
        <v>1478.9666666666672</v>
      </c>
      <c r="K254" s="494">
        <v>1455</v>
      </c>
      <c r="L254" s="494">
        <v>1430.05</v>
      </c>
      <c r="M254" s="494">
        <v>60.527119999999996</v>
      </c>
    </row>
    <row r="255" spans="1:13">
      <c r="A255" s="254">
        <v>245</v>
      </c>
      <c r="B255" s="497" t="s">
        <v>749</v>
      </c>
      <c r="C255" s="494">
        <v>724.6</v>
      </c>
      <c r="D255" s="495">
        <v>724.83333333333337</v>
      </c>
      <c r="E255" s="495">
        <v>718.61666666666679</v>
      </c>
      <c r="F255" s="495">
        <v>712.63333333333344</v>
      </c>
      <c r="G255" s="495">
        <v>706.41666666666686</v>
      </c>
      <c r="H255" s="495">
        <v>730.81666666666672</v>
      </c>
      <c r="I255" s="495">
        <v>737.03333333333319</v>
      </c>
      <c r="J255" s="495">
        <v>743.01666666666665</v>
      </c>
      <c r="K255" s="494">
        <v>731.05</v>
      </c>
      <c r="L255" s="494">
        <v>718.85</v>
      </c>
      <c r="M255" s="494">
        <v>0.69374999999999998</v>
      </c>
    </row>
    <row r="256" spans="1:13">
      <c r="A256" s="254">
        <v>246</v>
      </c>
      <c r="B256" s="497" t="s">
        <v>400</v>
      </c>
      <c r="C256" s="494">
        <v>275.10000000000002</v>
      </c>
      <c r="D256" s="495">
        <v>274.36666666666667</v>
      </c>
      <c r="E256" s="495">
        <v>268.73333333333335</v>
      </c>
      <c r="F256" s="495">
        <v>262.36666666666667</v>
      </c>
      <c r="G256" s="495">
        <v>256.73333333333335</v>
      </c>
      <c r="H256" s="495">
        <v>280.73333333333335</v>
      </c>
      <c r="I256" s="495">
        <v>286.36666666666667</v>
      </c>
      <c r="J256" s="495">
        <v>292.73333333333335</v>
      </c>
      <c r="K256" s="494">
        <v>280</v>
      </c>
      <c r="L256" s="494">
        <v>268</v>
      </c>
      <c r="M256" s="494">
        <v>2.4110800000000001</v>
      </c>
    </row>
    <row r="257" spans="1:13">
      <c r="A257" s="254">
        <v>247</v>
      </c>
      <c r="B257" s="497" t="s">
        <v>121</v>
      </c>
      <c r="C257" s="494">
        <v>1646.95</v>
      </c>
      <c r="D257" s="495">
        <v>1639.55</v>
      </c>
      <c r="E257" s="495">
        <v>1615.3999999999999</v>
      </c>
      <c r="F257" s="495">
        <v>1583.85</v>
      </c>
      <c r="G257" s="495">
        <v>1559.6999999999998</v>
      </c>
      <c r="H257" s="495">
        <v>1671.1</v>
      </c>
      <c r="I257" s="495">
        <v>1695.25</v>
      </c>
      <c r="J257" s="495">
        <v>1726.8</v>
      </c>
      <c r="K257" s="494">
        <v>1663.7</v>
      </c>
      <c r="L257" s="494">
        <v>1608</v>
      </c>
      <c r="M257" s="494">
        <v>6.2430300000000001</v>
      </c>
    </row>
    <row r="258" spans="1:13">
      <c r="A258" s="254">
        <v>248</v>
      </c>
      <c r="B258" s="497" t="s">
        <v>257</v>
      </c>
      <c r="C258" s="494">
        <v>2086</v>
      </c>
      <c r="D258" s="495">
        <v>2074.6333333333332</v>
      </c>
      <c r="E258" s="495">
        <v>2038.3666666666663</v>
      </c>
      <c r="F258" s="495">
        <v>1990.7333333333331</v>
      </c>
      <c r="G258" s="495">
        <v>1954.4666666666662</v>
      </c>
      <c r="H258" s="495">
        <v>2122.2666666666664</v>
      </c>
      <c r="I258" s="495">
        <v>2158.5333333333328</v>
      </c>
      <c r="J258" s="495">
        <v>2206.1666666666665</v>
      </c>
      <c r="K258" s="494">
        <v>2110.9</v>
      </c>
      <c r="L258" s="494">
        <v>2027</v>
      </c>
      <c r="M258" s="494">
        <v>3.3814799999999998</v>
      </c>
    </row>
    <row r="259" spans="1:13">
      <c r="A259" s="254">
        <v>249</v>
      </c>
      <c r="B259" s="497" t="s">
        <v>401</v>
      </c>
      <c r="C259" s="494">
        <v>1253.75</v>
      </c>
      <c r="D259" s="495">
        <v>1256.5833333333333</v>
      </c>
      <c r="E259" s="495">
        <v>1244.1666666666665</v>
      </c>
      <c r="F259" s="495">
        <v>1234.5833333333333</v>
      </c>
      <c r="G259" s="495">
        <v>1222.1666666666665</v>
      </c>
      <c r="H259" s="495">
        <v>1266.1666666666665</v>
      </c>
      <c r="I259" s="495">
        <v>1278.583333333333</v>
      </c>
      <c r="J259" s="495">
        <v>1288.1666666666665</v>
      </c>
      <c r="K259" s="494">
        <v>1269</v>
      </c>
      <c r="L259" s="494">
        <v>1247</v>
      </c>
      <c r="M259" s="494">
        <v>0.66590000000000005</v>
      </c>
    </row>
    <row r="260" spans="1:13">
      <c r="A260" s="254">
        <v>250</v>
      </c>
      <c r="B260" s="497" t="s">
        <v>402</v>
      </c>
      <c r="C260" s="494">
        <v>2990.7</v>
      </c>
      <c r="D260" s="495">
        <v>2996.8666666666668</v>
      </c>
      <c r="E260" s="495">
        <v>2953.7333333333336</v>
      </c>
      <c r="F260" s="495">
        <v>2916.7666666666669</v>
      </c>
      <c r="G260" s="495">
        <v>2873.6333333333337</v>
      </c>
      <c r="H260" s="495">
        <v>3033.8333333333335</v>
      </c>
      <c r="I260" s="495">
        <v>3076.9666666666667</v>
      </c>
      <c r="J260" s="495">
        <v>3113.9333333333334</v>
      </c>
      <c r="K260" s="494">
        <v>3040</v>
      </c>
      <c r="L260" s="494">
        <v>2959.9</v>
      </c>
      <c r="M260" s="494">
        <v>0.20554</v>
      </c>
    </row>
    <row r="261" spans="1:13">
      <c r="A261" s="254">
        <v>251</v>
      </c>
      <c r="B261" s="497" t="s">
        <v>403</v>
      </c>
      <c r="C261" s="494">
        <v>443.95</v>
      </c>
      <c r="D261" s="495">
        <v>450.4666666666667</v>
      </c>
      <c r="E261" s="495">
        <v>433.93333333333339</v>
      </c>
      <c r="F261" s="495">
        <v>423.91666666666669</v>
      </c>
      <c r="G261" s="495">
        <v>407.38333333333338</v>
      </c>
      <c r="H261" s="495">
        <v>460.48333333333341</v>
      </c>
      <c r="I261" s="495">
        <v>477.01666666666671</v>
      </c>
      <c r="J261" s="495">
        <v>487.03333333333342</v>
      </c>
      <c r="K261" s="494">
        <v>467</v>
      </c>
      <c r="L261" s="494">
        <v>440.45</v>
      </c>
      <c r="M261" s="494">
        <v>12.39593</v>
      </c>
    </row>
    <row r="262" spans="1:13">
      <c r="A262" s="254">
        <v>252</v>
      </c>
      <c r="B262" s="497" t="s">
        <v>404</v>
      </c>
      <c r="C262" s="494">
        <v>146.30000000000001</v>
      </c>
      <c r="D262" s="495">
        <v>146.83333333333334</v>
      </c>
      <c r="E262" s="495">
        <v>144.26666666666668</v>
      </c>
      <c r="F262" s="495">
        <v>142.23333333333335</v>
      </c>
      <c r="G262" s="495">
        <v>139.66666666666669</v>
      </c>
      <c r="H262" s="495">
        <v>148.86666666666667</v>
      </c>
      <c r="I262" s="495">
        <v>151.43333333333334</v>
      </c>
      <c r="J262" s="495">
        <v>153.46666666666667</v>
      </c>
      <c r="K262" s="494">
        <v>149.4</v>
      </c>
      <c r="L262" s="494">
        <v>144.80000000000001</v>
      </c>
      <c r="M262" s="494">
        <v>11.25164</v>
      </c>
    </row>
    <row r="263" spans="1:13">
      <c r="A263" s="254">
        <v>253</v>
      </c>
      <c r="B263" s="497" t="s">
        <v>405</v>
      </c>
      <c r="C263" s="494">
        <v>119.3</v>
      </c>
      <c r="D263" s="495">
        <v>120.23333333333333</v>
      </c>
      <c r="E263" s="495">
        <v>117.66666666666667</v>
      </c>
      <c r="F263" s="495">
        <v>116.03333333333333</v>
      </c>
      <c r="G263" s="495">
        <v>113.46666666666667</v>
      </c>
      <c r="H263" s="495">
        <v>121.86666666666667</v>
      </c>
      <c r="I263" s="495">
        <v>124.43333333333334</v>
      </c>
      <c r="J263" s="495">
        <v>126.06666666666668</v>
      </c>
      <c r="K263" s="494">
        <v>122.8</v>
      </c>
      <c r="L263" s="494">
        <v>118.6</v>
      </c>
      <c r="M263" s="494">
        <v>5.4144600000000001</v>
      </c>
    </row>
    <row r="264" spans="1:13">
      <c r="A264" s="254">
        <v>254</v>
      </c>
      <c r="B264" s="497" t="s">
        <v>406</v>
      </c>
      <c r="C264" s="494">
        <v>84.2</v>
      </c>
      <c r="D264" s="495">
        <v>84.716666666666669</v>
      </c>
      <c r="E264" s="495">
        <v>83.483333333333334</v>
      </c>
      <c r="F264" s="495">
        <v>82.766666666666666</v>
      </c>
      <c r="G264" s="495">
        <v>81.533333333333331</v>
      </c>
      <c r="H264" s="495">
        <v>85.433333333333337</v>
      </c>
      <c r="I264" s="495">
        <v>86.666666666666686</v>
      </c>
      <c r="J264" s="495">
        <v>87.38333333333334</v>
      </c>
      <c r="K264" s="494">
        <v>85.95</v>
      </c>
      <c r="L264" s="494">
        <v>84</v>
      </c>
      <c r="M264" s="494">
        <v>4.8643299999999998</v>
      </c>
    </row>
    <row r="265" spans="1:13">
      <c r="A265" s="254">
        <v>255</v>
      </c>
      <c r="B265" s="497" t="s">
        <v>258</v>
      </c>
      <c r="C265" s="494">
        <v>100.45</v>
      </c>
      <c r="D265" s="495">
        <v>96.95</v>
      </c>
      <c r="E265" s="495">
        <v>91.5</v>
      </c>
      <c r="F265" s="495">
        <v>82.55</v>
      </c>
      <c r="G265" s="495">
        <v>77.099999999999994</v>
      </c>
      <c r="H265" s="495">
        <v>105.9</v>
      </c>
      <c r="I265" s="495">
        <v>111.35000000000002</v>
      </c>
      <c r="J265" s="495">
        <v>120.30000000000001</v>
      </c>
      <c r="K265" s="494">
        <v>102.4</v>
      </c>
      <c r="L265" s="494">
        <v>88</v>
      </c>
      <c r="M265" s="494">
        <v>477.67621000000003</v>
      </c>
    </row>
    <row r="266" spans="1:13">
      <c r="A266" s="254">
        <v>256</v>
      </c>
      <c r="B266" s="497" t="s">
        <v>128</v>
      </c>
      <c r="C266" s="494">
        <v>621</v>
      </c>
      <c r="D266" s="495">
        <v>616.61666666666667</v>
      </c>
      <c r="E266" s="495">
        <v>602.38333333333333</v>
      </c>
      <c r="F266" s="495">
        <v>583.76666666666665</v>
      </c>
      <c r="G266" s="495">
        <v>569.5333333333333</v>
      </c>
      <c r="H266" s="495">
        <v>635.23333333333335</v>
      </c>
      <c r="I266" s="495">
        <v>649.4666666666667</v>
      </c>
      <c r="J266" s="495">
        <v>668.08333333333337</v>
      </c>
      <c r="K266" s="494">
        <v>630.85</v>
      </c>
      <c r="L266" s="494">
        <v>598</v>
      </c>
      <c r="M266" s="494">
        <v>510.62079</v>
      </c>
    </row>
    <row r="267" spans="1:13">
      <c r="A267" s="254">
        <v>257</v>
      </c>
      <c r="B267" s="497" t="s">
        <v>751</v>
      </c>
      <c r="C267" s="494">
        <v>85.65</v>
      </c>
      <c r="D267" s="495">
        <v>85.88333333333334</v>
      </c>
      <c r="E267" s="495">
        <v>85.066666666666677</v>
      </c>
      <c r="F267" s="495">
        <v>84.483333333333334</v>
      </c>
      <c r="G267" s="495">
        <v>83.666666666666671</v>
      </c>
      <c r="H267" s="495">
        <v>86.466666666666683</v>
      </c>
      <c r="I267" s="495">
        <v>87.283333333333346</v>
      </c>
      <c r="J267" s="495">
        <v>87.866666666666688</v>
      </c>
      <c r="K267" s="494">
        <v>86.7</v>
      </c>
      <c r="L267" s="494">
        <v>85.3</v>
      </c>
      <c r="M267" s="494">
        <v>1.13632</v>
      </c>
    </row>
    <row r="268" spans="1:13">
      <c r="A268" s="254">
        <v>258</v>
      </c>
      <c r="B268" s="497" t="s">
        <v>407</v>
      </c>
      <c r="C268" s="494">
        <v>59.5</v>
      </c>
      <c r="D268" s="495">
        <v>59.333333333333336</v>
      </c>
      <c r="E268" s="495">
        <v>58.966666666666669</v>
      </c>
      <c r="F268" s="495">
        <v>58.43333333333333</v>
      </c>
      <c r="G268" s="495">
        <v>58.066666666666663</v>
      </c>
      <c r="H268" s="495">
        <v>59.866666666666674</v>
      </c>
      <c r="I268" s="495">
        <v>60.233333333333334</v>
      </c>
      <c r="J268" s="495">
        <v>60.76666666666668</v>
      </c>
      <c r="K268" s="494">
        <v>59.7</v>
      </c>
      <c r="L268" s="494">
        <v>58.8</v>
      </c>
      <c r="M268" s="494">
        <v>13.27009</v>
      </c>
    </row>
    <row r="269" spans="1:13">
      <c r="A269" s="254">
        <v>259</v>
      </c>
      <c r="B269" s="497" t="s">
        <v>408</v>
      </c>
      <c r="C269" s="494">
        <v>90.95</v>
      </c>
      <c r="D269" s="495">
        <v>91.100000000000009</v>
      </c>
      <c r="E269" s="495">
        <v>89.000000000000014</v>
      </c>
      <c r="F269" s="495">
        <v>87.050000000000011</v>
      </c>
      <c r="G269" s="495">
        <v>84.950000000000017</v>
      </c>
      <c r="H269" s="495">
        <v>93.050000000000011</v>
      </c>
      <c r="I269" s="495">
        <v>95.15</v>
      </c>
      <c r="J269" s="495">
        <v>97.100000000000009</v>
      </c>
      <c r="K269" s="494">
        <v>93.2</v>
      </c>
      <c r="L269" s="494">
        <v>89.15</v>
      </c>
      <c r="M269" s="494">
        <v>17.29569</v>
      </c>
    </row>
    <row r="270" spans="1:13">
      <c r="A270" s="254">
        <v>260</v>
      </c>
      <c r="B270" s="497" t="s">
        <v>409</v>
      </c>
      <c r="C270" s="494">
        <v>26.95</v>
      </c>
      <c r="D270" s="495">
        <v>26.983333333333331</v>
      </c>
      <c r="E270" s="495">
        <v>25.86666666666666</v>
      </c>
      <c r="F270" s="495">
        <v>24.783333333333328</v>
      </c>
      <c r="G270" s="495">
        <v>23.666666666666657</v>
      </c>
      <c r="H270" s="495">
        <v>28.066666666666663</v>
      </c>
      <c r="I270" s="495">
        <v>29.18333333333333</v>
      </c>
      <c r="J270" s="495">
        <v>30.266666666666666</v>
      </c>
      <c r="K270" s="494">
        <v>28.1</v>
      </c>
      <c r="L270" s="494">
        <v>25.9</v>
      </c>
      <c r="M270" s="494">
        <v>56.135069999999999</v>
      </c>
    </row>
    <row r="271" spans="1:13">
      <c r="A271" s="254">
        <v>261</v>
      </c>
      <c r="B271" s="497" t="s">
        <v>410</v>
      </c>
      <c r="C271" s="494">
        <v>72</v>
      </c>
      <c r="D271" s="495">
        <v>72.016666666666666</v>
      </c>
      <c r="E271" s="495">
        <v>71.133333333333326</v>
      </c>
      <c r="F271" s="495">
        <v>70.266666666666666</v>
      </c>
      <c r="G271" s="495">
        <v>69.383333333333326</v>
      </c>
      <c r="H271" s="495">
        <v>72.883333333333326</v>
      </c>
      <c r="I271" s="495">
        <v>73.76666666666668</v>
      </c>
      <c r="J271" s="495">
        <v>74.633333333333326</v>
      </c>
      <c r="K271" s="494">
        <v>72.900000000000006</v>
      </c>
      <c r="L271" s="494">
        <v>71.150000000000006</v>
      </c>
      <c r="M271" s="494">
        <v>5.5563799999999999</v>
      </c>
    </row>
    <row r="272" spans="1:13">
      <c r="A272" s="254">
        <v>262</v>
      </c>
      <c r="B272" s="497" t="s">
        <v>411</v>
      </c>
      <c r="C272" s="494">
        <v>78.400000000000006</v>
      </c>
      <c r="D272" s="495">
        <v>78.566666666666677</v>
      </c>
      <c r="E272" s="495">
        <v>77.433333333333351</v>
      </c>
      <c r="F272" s="495">
        <v>76.466666666666669</v>
      </c>
      <c r="G272" s="495">
        <v>75.333333333333343</v>
      </c>
      <c r="H272" s="495">
        <v>79.53333333333336</v>
      </c>
      <c r="I272" s="495">
        <v>80.666666666666686</v>
      </c>
      <c r="J272" s="495">
        <v>81.633333333333368</v>
      </c>
      <c r="K272" s="494">
        <v>79.7</v>
      </c>
      <c r="L272" s="494">
        <v>77.599999999999994</v>
      </c>
      <c r="M272" s="494">
        <v>15.330310000000001</v>
      </c>
    </row>
    <row r="273" spans="1:13">
      <c r="A273" s="254">
        <v>263</v>
      </c>
      <c r="B273" s="497" t="s">
        <v>412</v>
      </c>
      <c r="C273" s="494">
        <v>138.65</v>
      </c>
      <c r="D273" s="495">
        <v>138.21666666666667</v>
      </c>
      <c r="E273" s="495">
        <v>136.43333333333334</v>
      </c>
      <c r="F273" s="495">
        <v>134.21666666666667</v>
      </c>
      <c r="G273" s="495">
        <v>132.43333333333334</v>
      </c>
      <c r="H273" s="495">
        <v>140.43333333333334</v>
      </c>
      <c r="I273" s="495">
        <v>142.2166666666667</v>
      </c>
      <c r="J273" s="495">
        <v>144.43333333333334</v>
      </c>
      <c r="K273" s="494">
        <v>140</v>
      </c>
      <c r="L273" s="494">
        <v>136</v>
      </c>
      <c r="M273" s="494">
        <v>8.5775699999999997</v>
      </c>
    </row>
    <row r="274" spans="1:13">
      <c r="A274" s="254">
        <v>264</v>
      </c>
      <c r="B274" s="497" t="s">
        <v>413</v>
      </c>
      <c r="C274" s="494">
        <v>79.599999999999994</v>
      </c>
      <c r="D274" s="495">
        <v>79.383333333333326</v>
      </c>
      <c r="E274" s="495">
        <v>78.016666666666652</v>
      </c>
      <c r="F274" s="495">
        <v>76.433333333333323</v>
      </c>
      <c r="G274" s="495">
        <v>75.066666666666649</v>
      </c>
      <c r="H274" s="495">
        <v>80.966666666666654</v>
      </c>
      <c r="I274" s="495">
        <v>82.333333333333329</v>
      </c>
      <c r="J274" s="495">
        <v>83.916666666666657</v>
      </c>
      <c r="K274" s="494">
        <v>80.75</v>
      </c>
      <c r="L274" s="494">
        <v>77.8</v>
      </c>
      <c r="M274" s="494">
        <v>36.600459999999998</v>
      </c>
    </row>
    <row r="275" spans="1:13">
      <c r="A275" s="254">
        <v>265</v>
      </c>
      <c r="B275" s="497" t="s">
        <v>127</v>
      </c>
      <c r="C275" s="494">
        <v>412.35</v>
      </c>
      <c r="D275" s="495">
        <v>413.36666666666662</v>
      </c>
      <c r="E275" s="495">
        <v>400.48333333333323</v>
      </c>
      <c r="F275" s="495">
        <v>388.61666666666662</v>
      </c>
      <c r="G275" s="495">
        <v>375.73333333333323</v>
      </c>
      <c r="H275" s="495">
        <v>425.23333333333323</v>
      </c>
      <c r="I275" s="495">
        <v>438.11666666666656</v>
      </c>
      <c r="J275" s="495">
        <v>449.98333333333323</v>
      </c>
      <c r="K275" s="494">
        <v>426.25</v>
      </c>
      <c r="L275" s="494">
        <v>401.5</v>
      </c>
      <c r="M275" s="494">
        <v>145.32585</v>
      </c>
    </row>
    <row r="276" spans="1:13">
      <c r="A276" s="254">
        <v>266</v>
      </c>
      <c r="B276" s="497" t="s">
        <v>414</v>
      </c>
      <c r="C276" s="494">
        <v>2613.4499999999998</v>
      </c>
      <c r="D276" s="495">
        <v>2621.4833333333331</v>
      </c>
      <c r="E276" s="495">
        <v>2597.0166666666664</v>
      </c>
      <c r="F276" s="495">
        <v>2580.5833333333335</v>
      </c>
      <c r="G276" s="495">
        <v>2556.1166666666668</v>
      </c>
      <c r="H276" s="495">
        <v>2637.9166666666661</v>
      </c>
      <c r="I276" s="495">
        <v>2662.3833333333323</v>
      </c>
      <c r="J276" s="495">
        <v>2678.8166666666657</v>
      </c>
      <c r="K276" s="494">
        <v>2645.95</v>
      </c>
      <c r="L276" s="494">
        <v>2605.0500000000002</v>
      </c>
      <c r="M276" s="494">
        <v>3.8600000000000002E-2</v>
      </c>
    </row>
    <row r="277" spans="1:13">
      <c r="A277" s="254">
        <v>267</v>
      </c>
      <c r="B277" s="497" t="s">
        <v>129</v>
      </c>
      <c r="C277" s="494">
        <v>2881.35</v>
      </c>
      <c r="D277" s="495">
        <v>2883.4500000000003</v>
      </c>
      <c r="E277" s="495">
        <v>2858.9000000000005</v>
      </c>
      <c r="F277" s="495">
        <v>2836.4500000000003</v>
      </c>
      <c r="G277" s="495">
        <v>2811.9000000000005</v>
      </c>
      <c r="H277" s="495">
        <v>2905.9000000000005</v>
      </c>
      <c r="I277" s="495">
        <v>2930.4500000000007</v>
      </c>
      <c r="J277" s="495">
        <v>2952.9000000000005</v>
      </c>
      <c r="K277" s="494">
        <v>2908</v>
      </c>
      <c r="L277" s="494">
        <v>2861</v>
      </c>
      <c r="M277" s="494">
        <v>3.6156100000000002</v>
      </c>
    </row>
    <row r="278" spans="1:13">
      <c r="A278" s="254">
        <v>268</v>
      </c>
      <c r="B278" s="497" t="s">
        <v>130</v>
      </c>
      <c r="C278" s="494">
        <v>955.45</v>
      </c>
      <c r="D278" s="495">
        <v>961.11666666666667</v>
      </c>
      <c r="E278" s="495">
        <v>932.33333333333337</v>
      </c>
      <c r="F278" s="495">
        <v>909.2166666666667</v>
      </c>
      <c r="G278" s="495">
        <v>880.43333333333339</v>
      </c>
      <c r="H278" s="495">
        <v>984.23333333333335</v>
      </c>
      <c r="I278" s="495">
        <v>1013.0166666666667</v>
      </c>
      <c r="J278" s="495">
        <v>1036.1333333333332</v>
      </c>
      <c r="K278" s="494">
        <v>989.9</v>
      </c>
      <c r="L278" s="494">
        <v>938</v>
      </c>
      <c r="M278" s="494">
        <v>29.302119999999999</v>
      </c>
    </row>
    <row r="279" spans="1:13">
      <c r="A279" s="254">
        <v>269</v>
      </c>
      <c r="B279" s="497" t="s">
        <v>415</v>
      </c>
      <c r="C279" s="494">
        <v>146.75</v>
      </c>
      <c r="D279" s="495">
        <v>147.01666666666668</v>
      </c>
      <c r="E279" s="495">
        <v>145.43333333333337</v>
      </c>
      <c r="F279" s="495">
        <v>144.11666666666667</v>
      </c>
      <c r="G279" s="495">
        <v>142.53333333333336</v>
      </c>
      <c r="H279" s="495">
        <v>148.33333333333337</v>
      </c>
      <c r="I279" s="495">
        <v>149.91666666666669</v>
      </c>
      <c r="J279" s="495">
        <v>151.23333333333338</v>
      </c>
      <c r="K279" s="494">
        <v>148.6</v>
      </c>
      <c r="L279" s="494">
        <v>145.69999999999999</v>
      </c>
      <c r="M279" s="494">
        <v>2.9318900000000001</v>
      </c>
    </row>
    <row r="280" spans="1:13">
      <c r="A280" s="254">
        <v>270</v>
      </c>
      <c r="B280" s="497" t="s">
        <v>417</v>
      </c>
      <c r="C280" s="494">
        <v>543.5</v>
      </c>
      <c r="D280" s="495">
        <v>543.2833333333333</v>
      </c>
      <c r="E280" s="495">
        <v>532.06666666666661</v>
      </c>
      <c r="F280" s="495">
        <v>520.63333333333333</v>
      </c>
      <c r="G280" s="495">
        <v>509.41666666666663</v>
      </c>
      <c r="H280" s="495">
        <v>554.71666666666658</v>
      </c>
      <c r="I280" s="495">
        <v>565.93333333333328</v>
      </c>
      <c r="J280" s="495">
        <v>577.36666666666656</v>
      </c>
      <c r="K280" s="494">
        <v>554.5</v>
      </c>
      <c r="L280" s="494">
        <v>531.85</v>
      </c>
      <c r="M280" s="494">
        <v>3.6500599999999999</v>
      </c>
    </row>
    <row r="281" spans="1:13">
      <c r="A281" s="254">
        <v>271</v>
      </c>
      <c r="B281" s="497" t="s">
        <v>418</v>
      </c>
      <c r="C281" s="494">
        <v>211.8</v>
      </c>
      <c r="D281" s="495">
        <v>212.95000000000002</v>
      </c>
      <c r="E281" s="495">
        <v>204.10000000000002</v>
      </c>
      <c r="F281" s="495">
        <v>196.4</v>
      </c>
      <c r="G281" s="495">
        <v>187.55</v>
      </c>
      <c r="H281" s="495">
        <v>220.65000000000003</v>
      </c>
      <c r="I281" s="495">
        <v>229.5</v>
      </c>
      <c r="J281" s="495">
        <v>237.20000000000005</v>
      </c>
      <c r="K281" s="494">
        <v>221.8</v>
      </c>
      <c r="L281" s="494">
        <v>205.25</v>
      </c>
      <c r="M281" s="494">
        <v>7.49078</v>
      </c>
    </row>
    <row r="282" spans="1:13">
      <c r="A282" s="254">
        <v>272</v>
      </c>
      <c r="B282" s="497" t="s">
        <v>419</v>
      </c>
      <c r="C282" s="494">
        <v>191.8</v>
      </c>
      <c r="D282" s="495">
        <v>191.33333333333334</v>
      </c>
      <c r="E282" s="495">
        <v>188.76666666666668</v>
      </c>
      <c r="F282" s="495">
        <v>185.73333333333335</v>
      </c>
      <c r="G282" s="495">
        <v>183.16666666666669</v>
      </c>
      <c r="H282" s="495">
        <v>194.36666666666667</v>
      </c>
      <c r="I282" s="495">
        <v>196.93333333333334</v>
      </c>
      <c r="J282" s="495">
        <v>199.96666666666667</v>
      </c>
      <c r="K282" s="494">
        <v>193.9</v>
      </c>
      <c r="L282" s="494">
        <v>188.3</v>
      </c>
      <c r="M282" s="494">
        <v>3.4072</v>
      </c>
    </row>
    <row r="283" spans="1:13">
      <c r="A283" s="254">
        <v>273</v>
      </c>
      <c r="B283" s="497" t="s">
        <v>752</v>
      </c>
      <c r="C283" s="494">
        <v>933.7</v>
      </c>
      <c r="D283" s="495">
        <v>924.25</v>
      </c>
      <c r="E283" s="495">
        <v>904.55</v>
      </c>
      <c r="F283" s="495">
        <v>875.4</v>
      </c>
      <c r="G283" s="495">
        <v>855.69999999999993</v>
      </c>
      <c r="H283" s="495">
        <v>953.4</v>
      </c>
      <c r="I283" s="495">
        <v>973.1</v>
      </c>
      <c r="J283" s="495">
        <v>1002.25</v>
      </c>
      <c r="K283" s="494">
        <v>943.95</v>
      </c>
      <c r="L283" s="494">
        <v>895.1</v>
      </c>
      <c r="M283" s="494">
        <v>1.28348</v>
      </c>
    </row>
    <row r="284" spans="1:13">
      <c r="A284" s="254">
        <v>274</v>
      </c>
      <c r="B284" s="497" t="s">
        <v>420</v>
      </c>
      <c r="C284" s="494">
        <v>959.25</v>
      </c>
      <c r="D284" s="495">
        <v>962.66666666666663</v>
      </c>
      <c r="E284" s="495">
        <v>948.23333333333323</v>
      </c>
      <c r="F284" s="495">
        <v>937.21666666666658</v>
      </c>
      <c r="G284" s="495">
        <v>922.78333333333319</v>
      </c>
      <c r="H284" s="495">
        <v>973.68333333333328</v>
      </c>
      <c r="I284" s="495">
        <v>988.11666666666667</v>
      </c>
      <c r="J284" s="495">
        <v>999.13333333333333</v>
      </c>
      <c r="K284" s="494">
        <v>977.1</v>
      </c>
      <c r="L284" s="494">
        <v>951.65</v>
      </c>
      <c r="M284" s="494">
        <v>2.0774900000000001</v>
      </c>
    </row>
    <row r="285" spans="1:13">
      <c r="A285" s="254">
        <v>275</v>
      </c>
      <c r="B285" s="497" t="s">
        <v>421</v>
      </c>
      <c r="C285" s="494">
        <v>384.85</v>
      </c>
      <c r="D285" s="495">
        <v>387.51666666666665</v>
      </c>
      <c r="E285" s="495">
        <v>375.0333333333333</v>
      </c>
      <c r="F285" s="495">
        <v>365.21666666666664</v>
      </c>
      <c r="G285" s="495">
        <v>352.73333333333329</v>
      </c>
      <c r="H285" s="495">
        <v>397.33333333333331</v>
      </c>
      <c r="I285" s="495">
        <v>409.81666666666666</v>
      </c>
      <c r="J285" s="495">
        <v>419.63333333333333</v>
      </c>
      <c r="K285" s="494">
        <v>400</v>
      </c>
      <c r="L285" s="494">
        <v>377.7</v>
      </c>
      <c r="M285" s="494">
        <v>1.82501</v>
      </c>
    </row>
    <row r="286" spans="1:13">
      <c r="A286" s="254">
        <v>276</v>
      </c>
      <c r="B286" s="497" t="s">
        <v>422</v>
      </c>
      <c r="C286" s="494">
        <v>596</v>
      </c>
      <c r="D286" s="495">
        <v>595.1</v>
      </c>
      <c r="E286" s="495">
        <v>592.1</v>
      </c>
      <c r="F286" s="495">
        <v>588.20000000000005</v>
      </c>
      <c r="G286" s="495">
        <v>585.20000000000005</v>
      </c>
      <c r="H286" s="495">
        <v>599</v>
      </c>
      <c r="I286" s="495">
        <v>602</v>
      </c>
      <c r="J286" s="495">
        <v>605.9</v>
      </c>
      <c r="K286" s="494">
        <v>598.1</v>
      </c>
      <c r="L286" s="494">
        <v>591.20000000000005</v>
      </c>
      <c r="M286" s="494">
        <v>1.2343900000000001</v>
      </c>
    </row>
    <row r="287" spans="1:13">
      <c r="A287" s="254">
        <v>277</v>
      </c>
      <c r="B287" s="497" t="s">
        <v>423</v>
      </c>
      <c r="C287" s="494">
        <v>64.2</v>
      </c>
      <c r="D287" s="495">
        <v>64.083333333333329</v>
      </c>
      <c r="E287" s="495">
        <v>63.166666666666657</v>
      </c>
      <c r="F287" s="495">
        <v>62.133333333333326</v>
      </c>
      <c r="G287" s="495">
        <v>61.216666666666654</v>
      </c>
      <c r="H287" s="495">
        <v>65.11666666666666</v>
      </c>
      <c r="I287" s="495">
        <v>66.033333333333317</v>
      </c>
      <c r="J287" s="495">
        <v>67.066666666666663</v>
      </c>
      <c r="K287" s="494">
        <v>65</v>
      </c>
      <c r="L287" s="494">
        <v>63.05</v>
      </c>
      <c r="M287" s="494">
        <v>16.47955</v>
      </c>
    </row>
    <row r="288" spans="1:13">
      <c r="A288" s="254">
        <v>278</v>
      </c>
      <c r="B288" s="497" t="s">
        <v>424</v>
      </c>
      <c r="C288" s="494">
        <v>59.5</v>
      </c>
      <c r="D288" s="495">
        <v>59.183333333333337</v>
      </c>
      <c r="E288" s="495">
        <v>57.566666666666677</v>
      </c>
      <c r="F288" s="495">
        <v>55.63333333333334</v>
      </c>
      <c r="G288" s="495">
        <v>54.01666666666668</v>
      </c>
      <c r="H288" s="495">
        <v>61.116666666666674</v>
      </c>
      <c r="I288" s="495">
        <v>62.733333333333334</v>
      </c>
      <c r="J288" s="495">
        <v>64.666666666666671</v>
      </c>
      <c r="K288" s="494">
        <v>60.8</v>
      </c>
      <c r="L288" s="494">
        <v>57.25</v>
      </c>
      <c r="M288" s="494">
        <v>40.153239999999997</v>
      </c>
    </row>
    <row r="289" spans="1:13">
      <c r="A289" s="254">
        <v>279</v>
      </c>
      <c r="B289" s="497" t="s">
        <v>425</v>
      </c>
      <c r="C289" s="494">
        <v>556.9</v>
      </c>
      <c r="D289" s="495">
        <v>553.38333333333333</v>
      </c>
      <c r="E289" s="495">
        <v>543.51666666666665</v>
      </c>
      <c r="F289" s="495">
        <v>530.13333333333333</v>
      </c>
      <c r="G289" s="495">
        <v>520.26666666666665</v>
      </c>
      <c r="H289" s="495">
        <v>566.76666666666665</v>
      </c>
      <c r="I289" s="495">
        <v>576.63333333333321</v>
      </c>
      <c r="J289" s="495">
        <v>590.01666666666665</v>
      </c>
      <c r="K289" s="494">
        <v>563.25</v>
      </c>
      <c r="L289" s="494">
        <v>540</v>
      </c>
      <c r="M289" s="494">
        <v>3.9937999999999998</v>
      </c>
    </row>
    <row r="290" spans="1:13">
      <c r="A290" s="254">
        <v>280</v>
      </c>
      <c r="B290" s="497" t="s">
        <v>426</v>
      </c>
      <c r="C290" s="494">
        <v>428</v>
      </c>
      <c r="D290" s="495">
        <v>426.73333333333335</v>
      </c>
      <c r="E290" s="495">
        <v>422.11666666666667</v>
      </c>
      <c r="F290" s="495">
        <v>416.23333333333335</v>
      </c>
      <c r="G290" s="495">
        <v>411.61666666666667</v>
      </c>
      <c r="H290" s="495">
        <v>432.61666666666667</v>
      </c>
      <c r="I290" s="495">
        <v>437.23333333333335</v>
      </c>
      <c r="J290" s="495">
        <v>443.11666666666667</v>
      </c>
      <c r="K290" s="494">
        <v>431.35</v>
      </c>
      <c r="L290" s="494">
        <v>420.85</v>
      </c>
      <c r="M290" s="494">
        <v>1.35914</v>
      </c>
    </row>
    <row r="291" spans="1:13">
      <c r="A291" s="254">
        <v>281</v>
      </c>
      <c r="B291" s="497" t="s">
        <v>427</v>
      </c>
      <c r="C291" s="494">
        <v>243.7</v>
      </c>
      <c r="D291" s="495">
        <v>244.46666666666667</v>
      </c>
      <c r="E291" s="495">
        <v>241.73333333333335</v>
      </c>
      <c r="F291" s="495">
        <v>239.76666666666668</v>
      </c>
      <c r="G291" s="495">
        <v>237.03333333333336</v>
      </c>
      <c r="H291" s="495">
        <v>246.43333333333334</v>
      </c>
      <c r="I291" s="495">
        <v>249.16666666666663</v>
      </c>
      <c r="J291" s="495">
        <v>251.13333333333333</v>
      </c>
      <c r="K291" s="494">
        <v>247.2</v>
      </c>
      <c r="L291" s="494">
        <v>242.5</v>
      </c>
      <c r="M291" s="494">
        <v>0.47432999999999997</v>
      </c>
    </row>
    <row r="292" spans="1:13">
      <c r="A292" s="254">
        <v>282</v>
      </c>
      <c r="B292" s="497" t="s">
        <v>131</v>
      </c>
      <c r="C292" s="494">
        <v>1799.25</v>
      </c>
      <c r="D292" s="495">
        <v>1783.2666666666664</v>
      </c>
      <c r="E292" s="495">
        <v>1760.0833333333328</v>
      </c>
      <c r="F292" s="495">
        <v>1720.9166666666663</v>
      </c>
      <c r="G292" s="495">
        <v>1697.7333333333327</v>
      </c>
      <c r="H292" s="495">
        <v>1822.4333333333329</v>
      </c>
      <c r="I292" s="495">
        <v>1845.6166666666663</v>
      </c>
      <c r="J292" s="495">
        <v>1884.7833333333331</v>
      </c>
      <c r="K292" s="494">
        <v>1806.45</v>
      </c>
      <c r="L292" s="494">
        <v>1744.1</v>
      </c>
      <c r="M292" s="494">
        <v>31.393840000000001</v>
      </c>
    </row>
    <row r="293" spans="1:13">
      <c r="A293" s="254">
        <v>283</v>
      </c>
      <c r="B293" s="497" t="s">
        <v>132</v>
      </c>
      <c r="C293" s="494">
        <v>98.05</v>
      </c>
      <c r="D293" s="495">
        <v>98.36666666666666</v>
      </c>
      <c r="E293" s="495">
        <v>97.133333333333326</v>
      </c>
      <c r="F293" s="495">
        <v>96.216666666666669</v>
      </c>
      <c r="G293" s="495">
        <v>94.983333333333334</v>
      </c>
      <c r="H293" s="495">
        <v>99.283333333333317</v>
      </c>
      <c r="I293" s="495">
        <v>100.51666666666664</v>
      </c>
      <c r="J293" s="495">
        <v>101.43333333333331</v>
      </c>
      <c r="K293" s="494">
        <v>99.6</v>
      </c>
      <c r="L293" s="494">
        <v>97.45</v>
      </c>
      <c r="M293" s="494">
        <v>65.901949999999999</v>
      </c>
    </row>
    <row r="294" spans="1:13">
      <c r="A294" s="254">
        <v>284</v>
      </c>
      <c r="B294" s="497" t="s">
        <v>259</v>
      </c>
      <c r="C294" s="494">
        <v>2911.85</v>
      </c>
      <c r="D294" s="495">
        <v>2949</v>
      </c>
      <c r="E294" s="495">
        <v>2835.85</v>
      </c>
      <c r="F294" s="495">
        <v>2759.85</v>
      </c>
      <c r="G294" s="495">
        <v>2646.7</v>
      </c>
      <c r="H294" s="495">
        <v>3025</v>
      </c>
      <c r="I294" s="495">
        <v>3138.1499999999996</v>
      </c>
      <c r="J294" s="495">
        <v>3214.15</v>
      </c>
      <c r="K294" s="494">
        <v>3062.15</v>
      </c>
      <c r="L294" s="494">
        <v>2873</v>
      </c>
      <c r="M294" s="494">
        <v>11.82422</v>
      </c>
    </row>
    <row r="295" spans="1:13">
      <c r="A295" s="254">
        <v>285</v>
      </c>
      <c r="B295" s="497" t="s">
        <v>133</v>
      </c>
      <c r="C295" s="494">
        <v>415.7</v>
      </c>
      <c r="D295" s="495">
        <v>417.63333333333338</v>
      </c>
      <c r="E295" s="495">
        <v>412.16666666666674</v>
      </c>
      <c r="F295" s="495">
        <v>408.63333333333338</v>
      </c>
      <c r="G295" s="495">
        <v>403.16666666666674</v>
      </c>
      <c r="H295" s="495">
        <v>421.16666666666674</v>
      </c>
      <c r="I295" s="495">
        <v>426.63333333333333</v>
      </c>
      <c r="J295" s="495">
        <v>430.16666666666674</v>
      </c>
      <c r="K295" s="494">
        <v>423.1</v>
      </c>
      <c r="L295" s="494">
        <v>414.1</v>
      </c>
      <c r="M295" s="494">
        <v>22.52712</v>
      </c>
    </row>
    <row r="296" spans="1:13">
      <c r="A296" s="254">
        <v>286</v>
      </c>
      <c r="B296" s="497" t="s">
        <v>753</v>
      </c>
      <c r="C296" s="494">
        <v>217.5</v>
      </c>
      <c r="D296" s="495">
        <v>218.81666666666669</v>
      </c>
      <c r="E296" s="495">
        <v>215.73333333333338</v>
      </c>
      <c r="F296" s="495">
        <v>213.9666666666667</v>
      </c>
      <c r="G296" s="495">
        <v>210.88333333333338</v>
      </c>
      <c r="H296" s="495">
        <v>220.58333333333337</v>
      </c>
      <c r="I296" s="495">
        <v>223.66666666666669</v>
      </c>
      <c r="J296" s="495">
        <v>225.43333333333337</v>
      </c>
      <c r="K296" s="494">
        <v>221.9</v>
      </c>
      <c r="L296" s="494">
        <v>217.05</v>
      </c>
      <c r="M296" s="494">
        <v>0.29757</v>
      </c>
    </row>
    <row r="297" spans="1:13">
      <c r="A297" s="254">
        <v>287</v>
      </c>
      <c r="B297" s="497" t="s">
        <v>428</v>
      </c>
      <c r="C297" s="494">
        <v>6672</v>
      </c>
      <c r="D297" s="495">
        <v>6673.75</v>
      </c>
      <c r="E297" s="495">
        <v>6607.5</v>
      </c>
      <c r="F297" s="495">
        <v>6543</v>
      </c>
      <c r="G297" s="495">
        <v>6476.75</v>
      </c>
      <c r="H297" s="495">
        <v>6738.25</v>
      </c>
      <c r="I297" s="495">
        <v>6804.5</v>
      </c>
      <c r="J297" s="495">
        <v>6869</v>
      </c>
      <c r="K297" s="494">
        <v>6740</v>
      </c>
      <c r="L297" s="494">
        <v>6609.25</v>
      </c>
      <c r="M297" s="494">
        <v>2.9659999999999999E-2</v>
      </c>
    </row>
    <row r="298" spans="1:13">
      <c r="A298" s="254">
        <v>288</v>
      </c>
      <c r="B298" s="497" t="s">
        <v>260</v>
      </c>
      <c r="C298" s="494">
        <v>4378.6000000000004</v>
      </c>
      <c r="D298" s="495">
        <v>4367.8666666666668</v>
      </c>
      <c r="E298" s="495">
        <v>4285.7333333333336</v>
      </c>
      <c r="F298" s="495">
        <v>4192.8666666666668</v>
      </c>
      <c r="G298" s="495">
        <v>4110.7333333333336</v>
      </c>
      <c r="H298" s="495">
        <v>4460.7333333333336</v>
      </c>
      <c r="I298" s="495">
        <v>4542.8666666666668</v>
      </c>
      <c r="J298" s="495">
        <v>4635.7333333333336</v>
      </c>
      <c r="K298" s="494">
        <v>4450</v>
      </c>
      <c r="L298" s="494">
        <v>4275</v>
      </c>
      <c r="M298" s="494">
        <v>3.7913600000000001</v>
      </c>
    </row>
    <row r="299" spans="1:13">
      <c r="A299" s="254">
        <v>289</v>
      </c>
      <c r="B299" s="497" t="s">
        <v>134</v>
      </c>
      <c r="C299" s="494">
        <v>1404.1</v>
      </c>
      <c r="D299" s="495">
        <v>1406.0666666666666</v>
      </c>
      <c r="E299" s="495">
        <v>1395.1333333333332</v>
      </c>
      <c r="F299" s="495">
        <v>1386.1666666666665</v>
      </c>
      <c r="G299" s="495">
        <v>1375.2333333333331</v>
      </c>
      <c r="H299" s="495">
        <v>1415.0333333333333</v>
      </c>
      <c r="I299" s="495">
        <v>1425.9666666666667</v>
      </c>
      <c r="J299" s="495">
        <v>1434.9333333333334</v>
      </c>
      <c r="K299" s="494">
        <v>1417</v>
      </c>
      <c r="L299" s="494">
        <v>1397.1</v>
      </c>
      <c r="M299" s="494">
        <v>20.150020000000001</v>
      </c>
    </row>
    <row r="300" spans="1:13">
      <c r="A300" s="254">
        <v>290</v>
      </c>
      <c r="B300" s="497" t="s">
        <v>429</v>
      </c>
      <c r="C300" s="494">
        <v>421.4</v>
      </c>
      <c r="D300" s="495">
        <v>420.06666666666666</v>
      </c>
      <c r="E300" s="495">
        <v>412.33333333333331</v>
      </c>
      <c r="F300" s="495">
        <v>403.26666666666665</v>
      </c>
      <c r="G300" s="495">
        <v>395.5333333333333</v>
      </c>
      <c r="H300" s="495">
        <v>429.13333333333333</v>
      </c>
      <c r="I300" s="495">
        <v>436.86666666666667</v>
      </c>
      <c r="J300" s="495">
        <v>445.93333333333334</v>
      </c>
      <c r="K300" s="494">
        <v>427.8</v>
      </c>
      <c r="L300" s="494">
        <v>411</v>
      </c>
      <c r="M300" s="494">
        <v>36.719149999999999</v>
      </c>
    </row>
    <row r="301" spans="1:13">
      <c r="A301" s="254">
        <v>291</v>
      </c>
      <c r="B301" s="497" t="s">
        <v>430</v>
      </c>
      <c r="C301" s="494">
        <v>35</v>
      </c>
      <c r="D301" s="495">
        <v>35.199999999999996</v>
      </c>
      <c r="E301" s="495">
        <v>34.649999999999991</v>
      </c>
      <c r="F301" s="495">
        <v>34.299999999999997</v>
      </c>
      <c r="G301" s="495">
        <v>33.749999999999993</v>
      </c>
      <c r="H301" s="495">
        <v>35.54999999999999</v>
      </c>
      <c r="I301" s="495">
        <v>36.099999999999987</v>
      </c>
      <c r="J301" s="495">
        <v>36.449999999999989</v>
      </c>
      <c r="K301" s="494">
        <v>35.75</v>
      </c>
      <c r="L301" s="494">
        <v>34.85</v>
      </c>
      <c r="M301" s="494">
        <v>7.2543300000000004</v>
      </c>
    </row>
    <row r="302" spans="1:13">
      <c r="A302" s="254">
        <v>292</v>
      </c>
      <c r="B302" s="497" t="s">
        <v>431</v>
      </c>
      <c r="C302" s="494">
        <v>1826.6</v>
      </c>
      <c r="D302" s="495">
        <v>1833.55</v>
      </c>
      <c r="E302" s="495">
        <v>1795.05</v>
      </c>
      <c r="F302" s="495">
        <v>1763.5</v>
      </c>
      <c r="G302" s="495">
        <v>1725</v>
      </c>
      <c r="H302" s="495">
        <v>1865.1</v>
      </c>
      <c r="I302" s="495">
        <v>1903.6</v>
      </c>
      <c r="J302" s="495">
        <v>1935.1499999999999</v>
      </c>
      <c r="K302" s="494">
        <v>1872.05</v>
      </c>
      <c r="L302" s="494">
        <v>1802</v>
      </c>
      <c r="M302" s="494">
        <v>0.59602999999999995</v>
      </c>
    </row>
    <row r="303" spans="1:13">
      <c r="A303" s="254">
        <v>293</v>
      </c>
      <c r="B303" s="497" t="s">
        <v>135</v>
      </c>
      <c r="C303" s="494">
        <v>1079.45</v>
      </c>
      <c r="D303" s="495">
        <v>1070.7333333333333</v>
      </c>
      <c r="E303" s="495">
        <v>1054.4666666666667</v>
      </c>
      <c r="F303" s="495">
        <v>1029.4833333333333</v>
      </c>
      <c r="G303" s="495">
        <v>1013.2166666666667</v>
      </c>
      <c r="H303" s="495">
        <v>1095.7166666666667</v>
      </c>
      <c r="I303" s="495">
        <v>1111.9833333333336</v>
      </c>
      <c r="J303" s="495">
        <v>1136.9666666666667</v>
      </c>
      <c r="K303" s="494">
        <v>1087</v>
      </c>
      <c r="L303" s="494">
        <v>1045.75</v>
      </c>
      <c r="M303" s="494">
        <v>33.50515</v>
      </c>
    </row>
    <row r="304" spans="1:13">
      <c r="A304" s="254">
        <v>294</v>
      </c>
      <c r="B304" s="497" t="s">
        <v>432</v>
      </c>
      <c r="C304" s="494">
        <v>1938.95</v>
      </c>
      <c r="D304" s="495">
        <v>1912.7333333333333</v>
      </c>
      <c r="E304" s="495">
        <v>1859.2166666666667</v>
      </c>
      <c r="F304" s="495">
        <v>1779.4833333333333</v>
      </c>
      <c r="G304" s="495">
        <v>1725.9666666666667</v>
      </c>
      <c r="H304" s="495">
        <v>1992.4666666666667</v>
      </c>
      <c r="I304" s="495">
        <v>2045.9833333333336</v>
      </c>
      <c r="J304" s="495">
        <v>2125.7166666666667</v>
      </c>
      <c r="K304" s="494">
        <v>1966.25</v>
      </c>
      <c r="L304" s="494">
        <v>1833</v>
      </c>
      <c r="M304" s="494">
        <v>2.05931</v>
      </c>
    </row>
    <row r="305" spans="1:13">
      <c r="A305" s="254">
        <v>295</v>
      </c>
      <c r="B305" s="497" t="s">
        <v>433</v>
      </c>
      <c r="C305" s="494">
        <v>811.65</v>
      </c>
      <c r="D305" s="495">
        <v>816.33333333333337</v>
      </c>
      <c r="E305" s="495">
        <v>798.16666666666674</v>
      </c>
      <c r="F305" s="495">
        <v>784.68333333333339</v>
      </c>
      <c r="G305" s="495">
        <v>766.51666666666677</v>
      </c>
      <c r="H305" s="495">
        <v>829.81666666666672</v>
      </c>
      <c r="I305" s="495">
        <v>847.98333333333346</v>
      </c>
      <c r="J305" s="495">
        <v>861.4666666666667</v>
      </c>
      <c r="K305" s="494">
        <v>834.5</v>
      </c>
      <c r="L305" s="494">
        <v>802.85</v>
      </c>
      <c r="M305" s="494">
        <v>0.17358999999999999</v>
      </c>
    </row>
    <row r="306" spans="1:13">
      <c r="A306" s="254">
        <v>296</v>
      </c>
      <c r="B306" s="497" t="s">
        <v>434</v>
      </c>
      <c r="C306" s="494">
        <v>43.85</v>
      </c>
      <c r="D306" s="495">
        <v>44.166666666666664</v>
      </c>
      <c r="E306" s="495">
        <v>43.233333333333327</v>
      </c>
      <c r="F306" s="495">
        <v>42.61666666666666</v>
      </c>
      <c r="G306" s="495">
        <v>41.683333333333323</v>
      </c>
      <c r="H306" s="495">
        <v>44.783333333333331</v>
      </c>
      <c r="I306" s="495">
        <v>45.716666666666669</v>
      </c>
      <c r="J306" s="495">
        <v>46.333333333333336</v>
      </c>
      <c r="K306" s="494">
        <v>45.1</v>
      </c>
      <c r="L306" s="494">
        <v>43.55</v>
      </c>
      <c r="M306" s="494">
        <v>20.871279999999999</v>
      </c>
    </row>
    <row r="307" spans="1:13">
      <c r="A307" s="254">
        <v>297</v>
      </c>
      <c r="B307" s="497" t="s">
        <v>435</v>
      </c>
      <c r="C307" s="494">
        <v>159.35</v>
      </c>
      <c r="D307" s="495">
        <v>160.93333333333331</v>
      </c>
      <c r="E307" s="495">
        <v>156.41666666666663</v>
      </c>
      <c r="F307" s="495">
        <v>153.48333333333332</v>
      </c>
      <c r="G307" s="495">
        <v>148.96666666666664</v>
      </c>
      <c r="H307" s="495">
        <v>163.86666666666662</v>
      </c>
      <c r="I307" s="495">
        <v>168.38333333333333</v>
      </c>
      <c r="J307" s="495">
        <v>171.31666666666661</v>
      </c>
      <c r="K307" s="494">
        <v>165.45</v>
      </c>
      <c r="L307" s="494">
        <v>158</v>
      </c>
      <c r="M307" s="494">
        <v>4.9885099999999998</v>
      </c>
    </row>
    <row r="308" spans="1:13">
      <c r="A308" s="254">
        <v>298</v>
      </c>
      <c r="B308" s="497" t="s">
        <v>146</v>
      </c>
      <c r="C308" s="494">
        <v>81888.149999999994</v>
      </c>
      <c r="D308" s="495">
        <v>82308.533333333326</v>
      </c>
      <c r="E308" s="495">
        <v>81329.616666666654</v>
      </c>
      <c r="F308" s="495">
        <v>80771.083333333328</v>
      </c>
      <c r="G308" s="495">
        <v>79792.166666666657</v>
      </c>
      <c r="H308" s="495">
        <v>82867.066666666651</v>
      </c>
      <c r="I308" s="495">
        <v>83845.983333333337</v>
      </c>
      <c r="J308" s="495">
        <v>84404.516666666648</v>
      </c>
      <c r="K308" s="494">
        <v>83287.45</v>
      </c>
      <c r="L308" s="494">
        <v>81750</v>
      </c>
      <c r="M308" s="494">
        <v>0.14917</v>
      </c>
    </row>
    <row r="309" spans="1:13">
      <c r="A309" s="254">
        <v>299</v>
      </c>
      <c r="B309" s="497" t="s">
        <v>143</v>
      </c>
      <c r="C309" s="494">
        <v>1135.9000000000001</v>
      </c>
      <c r="D309" s="495">
        <v>1132.3000000000002</v>
      </c>
      <c r="E309" s="495">
        <v>1119.6500000000003</v>
      </c>
      <c r="F309" s="495">
        <v>1103.4000000000001</v>
      </c>
      <c r="G309" s="495">
        <v>1090.7500000000002</v>
      </c>
      <c r="H309" s="495">
        <v>1148.5500000000004</v>
      </c>
      <c r="I309" s="495">
        <v>1161.2</v>
      </c>
      <c r="J309" s="495">
        <v>1177.4500000000005</v>
      </c>
      <c r="K309" s="494">
        <v>1144.95</v>
      </c>
      <c r="L309" s="494">
        <v>1116.05</v>
      </c>
      <c r="M309" s="494">
        <v>5.3621499999999997</v>
      </c>
    </row>
    <row r="310" spans="1:13">
      <c r="A310" s="254">
        <v>300</v>
      </c>
      <c r="B310" s="497" t="s">
        <v>436</v>
      </c>
      <c r="C310" s="494">
        <v>3527.1</v>
      </c>
      <c r="D310" s="495">
        <v>3549.3666666666668</v>
      </c>
      <c r="E310" s="495">
        <v>3478.7333333333336</v>
      </c>
      <c r="F310" s="495">
        <v>3430.3666666666668</v>
      </c>
      <c r="G310" s="495">
        <v>3359.7333333333336</v>
      </c>
      <c r="H310" s="495">
        <v>3597.7333333333336</v>
      </c>
      <c r="I310" s="495">
        <v>3668.3666666666668</v>
      </c>
      <c r="J310" s="495">
        <v>3716.7333333333336</v>
      </c>
      <c r="K310" s="494">
        <v>3620</v>
      </c>
      <c r="L310" s="494">
        <v>3501</v>
      </c>
      <c r="M310" s="494">
        <v>5.1659999999999998E-2</v>
      </c>
    </row>
    <row r="311" spans="1:13">
      <c r="A311" s="254">
        <v>301</v>
      </c>
      <c r="B311" s="497" t="s">
        <v>437</v>
      </c>
      <c r="C311" s="494">
        <v>281.2</v>
      </c>
      <c r="D311" s="495">
        <v>283.63333333333327</v>
      </c>
      <c r="E311" s="495">
        <v>277.61666666666656</v>
      </c>
      <c r="F311" s="495">
        <v>274.0333333333333</v>
      </c>
      <c r="G311" s="495">
        <v>268.01666666666659</v>
      </c>
      <c r="H311" s="495">
        <v>287.21666666666653</v>
      </c>
      <c r="I311" s="495">
        <v>293.23333333333329</v>
      </c>
      <c r="J311" s="495">
        <v>296.81666666666649</v>
      </c>
      <c r="K311" s="494">
        <v>289.64999999999998</v>
      </c>
      <c r="L311" s="494">
        <v>280.05</v>
      </c>
      <c r="M311" s="494">
        <v>0.42092000000000002</v>
      </c>
    </row>
    <row r="312" spans="1:13">
      <c r="A312" s="254">
        <v>302</v>
      </c>
      <c r="B312" s="497" t="s">
        <v>137</v>
      </c>
      <c r="C312" s="494">
        <v>192.9</v>
      </c>
      <c r="D312" s="495">
        <v>193.76666666666665</v>
      </c>
      <c r="E312" s="495">
        <v>190.5333333333333</v>
      </c>
      <c r="F312" s="495">
        <v>188.16666666666666</v>
      </c>
      <c r="G312" s="495">
        <v>184.93333333333331</v>
      </c>
      <c r="H312" s="495">
        <v>196.1333333333333</v>
      </c>
      <c r="I312" s="495">
        <v>199.36666666666665</v>
      </c>
      <c r="J312" s="495">
        <v>201.73333333333329</v>
      </c>
      <c r="K312" s="494">
        <v>197</v>
      </c>
      <c r="L312" s="494">
        <v>191.4</v>
      </c>
      <c r="M312" s="494">
        <v>69.873689999999996</v>
      </c>
    </row>
    <row r="313" spans="1:13">
      <c r="A313" s="254">
        <v>303</v>
      </c>
      <c r="B313" s="497" t="s">
        <v>136</v>
      </c>
      <c r="C313" s="494">
        <v>791.15</v>
      </c>
      <c r="D313" s="495">
        <v>792.38333333333333</v>
      </c>
      <c r="E313" s="495">
        <v>783.76666666666665</v>
      </c>
      <c r="F313" s="495">
        <v>776.38333333333333</v>
      </c>
      <c r="G313" s="495">
        <v>767.76666666666665</v>
      </c>
      <c r="H313" s="495">
        <v>799.76666666666665</v>
      </c>
      <c r="I313" s="495">
        <v>808.38333333333321</v>
      </c>
      <c r="J313" s="495">
        <v>815.76666666666665</v>
      </c>
      <c r="K313" s="494">
        <v>801</v>
      </c>
      <c r="L313" s="494">
        <v>785</v>
      </c>
      <c r="M313" s="494">
        <v>20.650919999999999</v>
      </c>
    </row>
    <row r="314" spans="1:13">
      <c r="A314" s="254">
        <v>304</v>
      </c>
      <c r="B314" s="497" t="s">
        <v>438</v>
      </c>
      <c r="C314" s="494">
        <v>163.65</v>
      </c>
      <c r="D314" s="495">
        <v>164.11666666666667</v>
      </c>
      <c r="E314" s="495">
        <v>162.33333333333334</v>
      </c>
      <c r="F314" s="495">
        <v>161.01666666666668</v>
      </c>
      <c r="G314" s="495">
        <v>159.23333333333335</v>
      </c>
      <c r="H314" s="495">
        <v>165.43333333333334</v>
      </c>
      <c r="I314" s="495">
        <v>167.21666666666664</v>
      </c>
      <c r="J314" s="495">
        <v>168.53333333333333</v>
      </c>
      <c r="K314" s="494">
        <v>165.9</v>
      </c>
      <c r="L314" s="494">
        <v>162.80000000000001</v>
      </c>
      <c r="M314" s="494">
        <v>2.18384</v>
      </c>
    </row>
    <row r="315" spans="1:13">
      <c r="A315" s="254">
        <v>305</v>
      </c>
      <c r="B315" s="497" t="s">
        <v>439</v>
      </c>
      <c r="C315" s="494">
        <v>214.15</v>
      </c>
      <c r="D315" s="495">
        <v>214.04999999999998</v>
      </c>
      <c r="E315" s="495">
        <v>210.09999999999997</v>
      </c>
      <c r="F315" s="495">
        <v>206.04999999999998</v>
      </c>
      <c r="G315" s="495">
        <v>202.09999999999997</v>
      </c>
      <c r="H315" s="495">
        <v>218.09999999999997</v>
      </c>
      <c r="I315" s="495">
        <v>222.04999999999995</v>
      </c>
      <c r="J315" s="495">
        <v>226.09999999999997</v>
      </c>
      <c r="K315" s="494">
        <v>218</v>
      </c>
      <c r="L315" s="494">
        <v>210</v>
      </c>
      <c r="M315" s="494">
        <v>1.27275</v>
      </c>
    </row>
    <row r="316" spans="1:13">
      <c r="A316" s="254">
        <v>306</v>
      </c>
      <c r="B316" s="497" t="s">
        <v>440</v>
      </c>
      <c r="C316" s="494">
        <v>538.79999999999995</v>
      </c>
      <c r="D316" s="495">
        <v>540.23333333333323</v>
      </c>
      <c r="E316" s="495">
        <v>533.56666666666649</v>
      </c>
      <c r="F316" s="495">
        <v>528.33333333333326</v>
      </c>
      <c r="G316" s="495">
        <v>521.66666666666652</v>
      </c>
      <c r="H316" s="495">
        <v>545.46666666666647</v>
      </c>
      <c r="I316" s="495">
        <v>552.13333333333321</v>
      </c>
      <c r="J316" s="495">
        <v>557.36666666666645</v>
      </c>
      <c r="K316" s="494">
        <v>546.9</v>
      </c>
      <c r="L316" s="494">
        <v>535</v>
      </c>
      <c r="M316" s="494">
        <v>0.28721999999999998</v>
      </c>
    </row>
    <row r="317" spans="1:13">
      <c r="A317" s="254">
        <v>307</v>
      </c>
      <c r="B317" s="497" t="s">
        <v>138</v>
      </c>
      <c r="C317" s="494">
        <v>157.1</v>
      </c>
      <c r="D317" s="495">
        <v>158.03333333333333</v>
      </c>
      <c r="E317" s="495">
        <v>155.61666666666667</v>
      </c>
      <c r="F317" s="495">
        <v>154.13333333333335</v>
      </c>
      <c r="G317" s="495">
        <v>151.7166666666667</v>
      </c>
      <c r="H317" s="495">
        <v>159.51666666666665</v>
      </c>
      <c r="I317" s="495">
        <v>161.93333333333334</v>
      </c>
      <c r="J317" s="495">
        <v>163.41666666666663</v>
      </c>
      <c r="K317" s="494">
        <v>160.44999999999999</v>
      </c>
      <c r="L317" s="494">
        <v>156.55000000000001</v>
      </c>
      <c r="M317" s="494">
        <v>48.132370000000002</v>
      </c>
    </row>
    <row r="318" spans="1:13">
      <c r="A318" s="254">
        <v>308</v>
      </c>
      <c r="B318" s="497" t="s">
        <v>261</v>
      </c>
      <c r="C318" s="494">
        <v>38.950000000000003</v>
      </c>
      <c r="D318" s="495">
        <v>39.083333333333336</v>
      </c>
      <c r="E318" s="495">
        <v>38.666666666666671</v>
      </c>
      <c r="F318" s="495">
        <v>38.383333333333333</v>
      </c>
      <c r="G318" s="495">
        <v>37.966666666666669</v>
      </c>
      <c r="H318" s="495">
        <v>39.366666666666674</v>
      </c>
      <c r="I318" s="495">
        <v>39.783333333333346</v>
      </c>
      <c r="J318" s="495">
        <v>40.066666666666677</v>
      </c>
      <c r="K318" s="494">
        <v>39.5</v>
      </c>
      <c r="L318" s="494">
        <v>38.799999999999997</v>
      </c>
      <c r="M318" s="494">
        <v>4.9079100000000002</v>
      </c>
    </row>
    <row r="319" spans="1:13">
      <c r="A319" s="254">
        <v>309</v>
      </c>
      <c r="B319" s="497" t="s">
        <v>139</v>
      </c>
      <c r="C319" s="494">
        <v>420.6</v>
      </c>
      <c r="D319" s="495">
        <v>419.4666666666667</v>
      </c>
      <c r="E319" s="495">
        <v>417.13333333333338</v>
      </c>
      <c r="F319" s="495">
        <v>413.66666666666669</v>
      </c>
      <c r="G319" s="495">
        <v>411.33333333333337</v>
      </c>
      <c r="H319" s="495">
        <v>422.93333333333339</v>
      </c>
      <c r="I319" s="495">
        <v>425.26666666666665</v>
      </c>
      <c r="J319" s="495">
        <v>428.73333333333341</v>
      </c>
      <c r="K319" s="494">
        <v>421.8</v>
      </c>
      <c r="L319" s="494">
        <v>416</v>
      </c>
      <c r="M319" s="494">
        <v>15.837300000000001</v>
      </c>
    </row>
    <row r="320" spans="1:13">
      <c r="A320" s="254">
        <v>310</v>
      </c>
      <c r="B320" s="497" t="s">
        <v>140</v>
      </c>
      <c r="C320" s="494">
        <v>6827.1</v>
      </c>
      <c r="D320" s="495">
        <v>6826.7833333333328</v>
      </c>
      <c r="E320" s="495">
        <v>6778.3166666666657</v>
      </c>
      <c r="F320" s="495">
        <v>6729.5333333333328</v>
      </c>
      <c r="G320" s="495">
        <v>6681.0666666666657</v>
      </c>
      <c r="H320" s="495">
        <v>6875.5666666666657</v>
      </c>
      <c r="I320" s="495">
        <v>6924.0333333333328</v>
      </c>
      <c r="J320" s="495">
        <v>6972.8166666666657</v>
      </c>
      <c r="K320" s="494">
        <v>6875.25</v>
      </c>
      <c r="L320" s="494">
        <v>6778</v>
      </c>
      <c r="M320" s="494">
        <v>6.4132699999999998</v>
      </c>
    </row>
    <row r="321" spans="1:13">
      <c r="A321" s="254">
        <v>311</v>
      </c>
      <c r="B321" s="497" t="s">
        <v>142</v>
      </c>
      <c r="C321" s="494">
        <v>886.15</v>
      </c>
      <c r="D321" s="495">
        <v>889.30000000000007</v>
      </c>
      <c r="E321" s="495">
        <v>875.00000000000011</v>
      </c>
      <c r="F321" s="495">
        <v>863.85</v>
      </c>
      <c r="G321" s="495">
        <v>849.55000000000007</v>
      </c>
      <c r="H321" s="495">
        <v>900.45000000000016</v>
      </c>
      <c r="I321" s="495">
        <v>914.75000000000011</v>
      </c>
      <c r="J321" s="495">
        <v>925.9000000000002</v>
      </c>
      <c r="K321" s="494">
        <v>903.6</v>
      </c>
      <c r="L321" s="494">
        <v>878.15</v>
      </c>
      <c r="M321" s="494">
        <v>5.1684700000000001</v>
      </c>
    </row>
    <row r="322" spans="1:13">
      <c r="A322" s="254">
        <v>312</v>
      </c>
      <c r="B322" s="497" t="s">
        <v>441</v>
      </c>
      <c r="C322" s="494">
        <v>2483.35</v>
      </c>
      <c r="D322" s="495">
        <v>2489.7999999999997</v>
      </c>
      <c r="E322" s="495">
        <v>2445.6499999999996</v>
      </c>
      <c r="F322" s="495">
        <v>2407.9499999999998</v>
      </c>
      <c r="G322" s="495">
        <v>2363.7999999999997</v>
      </c>
      <c r="H322" s="495">
        <v>2527.4999999999995</v>
      </c>
      <c r="I322" s="495">
        <v>2571.65</v>
      </c>
      <c r="J322" s="495">
        <v>2609.3499999999995</v>
      </c>
      <c r="K322" s="494">
        <v>2533.9499999999998</v>
      </c>
      <c r="L322" s="494">
        <v>2452.1</v>
      </c>
      <c r="M322" s="494">
        <v>4.0066499999999996</v>
      </c>
    </row>
    <row r="323" spans="1:13">
      <c r="A323" s="254">
        <v>313</v>
      </c>
      <c r="B323" s="497" t="s">
        <v>144</v>
      </c>
      <c r="C323" s="494">
        <v>2226.9</v>
      </c>
      <c r="D323" s="495">
        <v>2226.5166666666669</v>
      </c>
      <c r="E323" s="495">
        <v>2203.0833333333339</v>
      </c>
      <c r="F323" s="495">
        <v>2179.2666666666669</v>
      </c>
      <c r="G323" s="495">
        <v>2155.8333333333339</v>
      </c>
      <c r="H323" s="495">
        <v>2250.3333333333339</v>
      </c>
      <c r="I323" s="495">
        <v>2273.7666666666673</v>
      </c>
      <c r="J323" s="495">
        <v>2297.5833333333339</v>
      </c>
      <c r="K323" s="494">
        <v>2249.9499999999998</v>
      </c>
      <c r="L323" s="494">
        <v>2202.6999999999998</v>
      </c>
      <c r="M323" s="494">
        <v>8.5636500000000009</v>
      </c>
    </row>
    <row r="324" spans="1:13">
      <c r="A324" s="254">
        <v>314</v>
      </c>
      <c r="B324" s="497" t="s">
        <v>442</v>
      </c>
      <c r="C324" s="494">
        <v>102.2</v>
      </c>
      <c r="D324" s="495">
        <v>102.55</v>
      </c>
      <c r="E324" s="495">
        <v>100.89999999999999</v>
      </c>
      <c r="F324" s="495">
        <v>99.6</v>
      </c>
      <c r="G324" s="495">
        <v>97.949999999999989</v>
      </c>
      <c r="H324" s="495">
        <v>103.85</v>
      </c>
      <c r="I324" s="495">
        <v>105.5</v>
      </c>
      <c r="J324" s="495">
        <v>106.8</v>
      </c>
      <c r="K324" s="494">
        <v>104.2</v>
      </c>
      <c r="L324" s="494">
        <v>101.25</v>
      </c>
      <c r="M324" s="494">
        <v>5.1749400000000003</v>
      </c>
    </row>
    <row r="325" spans="1:13">
      <c r="A325" s="254">
        <v>315</v>
      </c>
      <c r="B325" s="497" t="s">
        <v>443</v>
      </c>
      <c r="C325" s="494">
        <v>551.25</v>
      </c>
      <c r="D325" s="495">
        <v>551.16666666666663</v>
      </c>
      <c r="E325" s="495">
        <v>539.43333333333328</v>
      </c>
      <c r="F325" s="495">
        <v>527.61666666666667</v>
      </c>
      <c r="G325" s="495">
        <v>515.88333333333333</v>
      </c>
      <c r="H325" s="495">
        <v>562.98333333333323</v>
      </c>
      <c r="I325" s="495">
        <v>574.71666666666658</v>
      </c>
      <c r="J325" s="495">
        <v>586.53333333333319</v>
      </c>
      <c r="K325" s="494">
        <v>562.9</v>
      </c>
      <c r="L325" s="494">
        <v>539.35</v>
      </c>
      <c r="M325" s="494">
        <v>2.45133</v>
      </c>
    </row>
    <row r="326" spans="1:13">
      <c r="A326" s="254">
        <v>316</v>
      </c>
      <c r="B326" s="497" t="s">
        <v>754</v>
      </c>
      <c r="C326" s="494">
        <v>191.2</v>
      </c>
      <c r="D326" s="495">
        <v>192.01666666666665</v>
      </c>
      <c r="E326" s="495">
        <v>189.2833333333333</v>
      </c>
      <c r="F326" s="495">
        <v>187.36666666666665</v>
      </c>
      <c r="G326" s="495">
        <v>184.6333333333333</v>
      </c>
      <c r="H326" s="495">
        <v>193.93333333333331</v>
      </c>
      <c r="I326" s="495">
        <v>196.66666666666666</v>
      </c>
      <c r="J326" s="495">
        <v>198.58333333333331</v>
      </c>
      <c r="K326" s="494">
        <v>194.75</v>
      </c>
      <c r="L326" s="494">
        <v>190.1</v>
      </c>
      <c r="M326" s="494">
        <v>4.63741</v>
      </c>
    </row>
    <row r="327" spans="1:13">
      <c r="A327" s="254">
        <v>317</v>
      </c>
      <c r="B327" s="497" t="s">
        <v>145</v>
      </c>
      <c r="C327" s="494">
        <v>211.9</v>
      </c>
      <c r="D327" s="495">
        <v>213.70000000000002</v>
      </c>
      <c r="E327" s="495">
        <v>208.20000000000005</v>
      </c>
      <c r="F327" s="495">
        <v>204.50000000000003</v>
      </c>
      <c r="G327" s="495">
        <v>199.00000000000006</v>
      </c>
      <c r="H327" s="495">
        <v>217.40000000000003</v>
      </c>
      <c r="I327" s="495">
        <v>222.89999999999998</v>
      </c>
      <c r="J327" s="495">
        <v>226.60000000000002</v>
      </c>
      <c r="K327" s="494">
        <v>219.2</v>
      </c>
      <c r="L327" s="494">
        <v>210</v>
      </c>
      <c r="M327" s="494">
        <v>89.209699999999998</v>
      </c>
    </row>
    <row r="328" spans="1:13">
      <c r="A328" s="254">
        <v>318</v>
      </c>
      <c r="B328" s="497" t="s">
        <v>444</v>
      </c>
      <c r="C328" s="494">
        <v>658.9</v>
      </c>
      <c r="D328" s="495">
        <v>659.9</v>
      </c>
      <c r="E328" s="495">
        <v>642.9</v>
      </c>
      <c r="F328" s="495">
        <v>626.9</v>
      </c>
      <c r="G328" s="495">
        <v>609.9</v>
      </c>
      <c r="H328" s="495">
        <v>675.9</v>
      </c>
      <c r="I328" s="495">
        <v>692.9</v>
      </c>
      <c r="J328" s="495">
        <v>708.9</v>
      </c>
      <c r="K328" s="494">
        <v>676.9</v>
      </c>
      <c r="L328" s="494">
        <v>643.9</v>
      </c>
      <c r="M328" s="494">
        <v>1.69299</v>
      </c>
    </row>
    <row r="329" spans="1:13">
      <c r="A329" s="254">
        <v>319</v>
      </c>
      <c r="B329" s="497" t="s">
        <v>262</v>
      </c>
      <c r="C329" s="494">
        <v>1802.45</v>
      </c>
      <c r="D329" s="495">
        <v>1799.1666666666667</v>
      </c>
      <c r="E329" s="495">
        <v>1773.3333333333335</v>
      </c>
      <c r="F329" s="495">
        <v>1744.2166666666667</v>
      </c>
      <c r="G329" s="495">
        <v>1718.3833333333334</v>
      </c>
      <c r="H329" s="495">
        <v>1828.2833333333335</v>
      </c>
      <c r="I329" s="495">
        <v>1854.116666666667</v>
      </c>
      <c r="J329" s="495">
        <v>1883.2333333333336</v>
      </c>
      <c r="K329" s="494">
        <v>1825</v>
      </c>
      <c r="L329" s="494">
        <v>1770.05</v>
      </c>
      <c r="M329" s="494">
        <v>6.3385600000000002</v>
      </c>
    </row>
    <row r="330" spans="1:13">
      <c r="A330" s="254">
        <v>320</v>
      </c>
      <c r="B330" s="497" t="s">
        <v>445</v>
      </c>
      <c r="C330" s="494">
        <v>1516.5</v>
      </c>
      <c r="D330" s="495">
        <v>1522.5</v>
      </c>
      <c r="E330" s="495">
        <v>1501</v>
      </c>
      <c r="F330" s="495">
        <v>1485.5</v>
      </c>
      <c r="G330" s="495">
        <v>1464</v>
      </c>
      <c r="H330" s="495">
        <v>1538</v>
      </c>
      <c r="I330" s="495">
        <v>1559.5</v>
      </c>
      <c r="J330" s="495">
        <v>1575</v>
      </c>
      <c r="K330" s="494">
        <v>1544</v>
      </c>
      <c r="L330" s="494">
        <v>1507</v>
      </c>
      <c r="M330" s="494">
        <v>1.97959</v>
      </c>
    </row>
    <row r="331" spans="1:13">
      <c r="A331" s="254">
        <v>321</v>
      </c>
      <c r="B331" s="497" t="s">
        <v>147</v>
      </c>
      <c r="C331" s="494">
        <v>1233.8499999999999</v>
      </c>
      <c r="D331" s="495">
        <v>1242.0166666666667</v>
      </c>
      <c r="E331" s="495">
        <v>1219.0333333333333</v>
      </c>
      <c r="F331" s="495">
        <v>1204.2166666666667</v>
      </c>
      <c r="G331" s="495">
        <v>1181.2333333333333</v>
      </c>
      <c r="H331" s="495">
        <v>1256.8333333333333</v>
      </c>
      <c r="I331" s="495">
        <v>1279.8166666666664</v>
      </c>
      <c r="J331" s="495">
        <v>1294.6333333333332</v>
      </c>
      <c r="K331" s="494">
        <v>1265</v>
      </c>
      <c r="L331" s="494">
        <v>1227.2</v>
      </c>
      <c r="M331" s="494">
        <v>13.98503</v>
      </c>
    </row>
    <row r="332" spans="1:13">
      <c r="A332" s="254">
        <v>322</v>
      </c>
      <c r="B332" s="497" t="s">
        <v>263</v>
      </c>
      <c r="C332" s="494">
        <v>921.95</v>
      </c>
      <c r="D332" s="495">
        <v>913.7833333333333</v>
      </c>
      <c r="E332" s="495">
        <v>894.66666666666663</v>
      </c>
      <c r="F332" s="495">
        <v>867.38333333333333</v>
      </c>
      <c r="G332" s="495">
        <v>848.26666666666665</v>
      </c>
      <c r="H332" s="495">
        <v>941.06666666666661</v>
      </c>
      <c r="I332" s="495">
        <v>960.18333333333339</v>
      </c>
      <c r="J332" s="495">
        <v>987.46666666666658</v>
      </c>
      <c r="K332" s="494">
        <v>932.9</v>
      </c>
      <c r="L332" s="494">
        <v>886.5</v>
      </c>
      <c r="M332" s="494">
        <v>6.2967300000000002</v>
      </c>
    </row>
    <row r="333" spans="1:13">
      <c r="A333" s="254">
        <v>323</v>
      </c>
      <c r="B333" s="497" t="s">
        <v>149</v>
      </c>
      <c r="C333" s="494">
        <v>46.65</v>
      </c>
      <c r="D333" s="495">
        <v>46.75</v>
      </c>
      <c r="E333" s="495">
        <v>46.1</v>
      </c>
      <c r="F333" s="495">
        <v>45.550000000000004</v>
      </c>
      <c r="G333" s="495">
        <v>44.900000000000006</v>
      </c>
      <c r="H333" s="495">
        <v>47.3</v>
      </c>
      <c r="I333" s="495">
        <v>47.95</v>
      </c>
      <c r="J333" s="495">
        <v>48.499999999999993</v>
      </c>
      <c r="K333" s="494">
        <v>47.4</v>
      </c>
      <c r="L333" s="494">
        <v>46.2</v>
      </c>
      <c r="M333" s="494">
        <v>64.317269999999994</v>
      </c>
    </row>
    <row r="334" spans="1:13">
      <c r="A334" s="254">
        <v>324</v>
      </c>
      <c r="B334" s="497" t="s">
        <v>150</v>
      </c>
      <c r="C334" s="494">
        <v>79.650000000000006</v>
      </c>
      <c r="D334" s="495">
        <v>79.750000000000014</v>
      </c>
      <c r="E334" s="495">
        <v>78.050000000000026</v>
      </c>
      <c r="F334" s="495">
        <v>76.450000000000017</v>
      </c>
      <c r="G334" s="495">
        <v>74.750000000000028</v>
      </c>
      <c r="H334" s="495">
        <v>81.350000000000023</v>
      </c>
      <c r="I334" s="495">
        <v>83.050000000000011</v>
      </c>
      <c r="J334" s="495">
        <v>84.65000000000002</v>
      </c>
      <c r="K334" s="494">
        <v>81.45</v>
      </c>
      <c r="L334" s="494">
        <v>78.150000000000006</v>
      </c>
      <c r="M334" s="494">
        <v>48.279299999999999</v>
      </c>
    </row>
    <row r="335" spans="1:13">
      <c r="A335" s="254">
        <v>325</v>
      </c>
      <c r="B335" s="497" t="s">
        <v>446</v>
      </c>
      <c r="C335" s="494">
        <v>517.35</v>
      </c>
      <c r="D335" s="495">
        <v>516.9</v>
      </c>
      <c r="E335" s="495">
        <v>513.44999999999993</v>
      </c>
      <c r="F335" s="495">
        <v>509.54999999999995</v>
      </c>
      <c r="G335" s="495">
        <v>506.09999999999991</v>
      </c>
      <c r="H335" s="495">
        <v>520.79999999999995</v>
      </c>
      <c r="I335" s="495">
        <v>524.25</v>
      </c>
      <c r="J335" s="495">
        <v>528.15</v>
      </c>
      <c r="K335" s="494">
        <v>520.35</v>
      </c>
      <c r="L335" s="494">
        <v>513</v>
      </c>
      <c r="M335" s="494">
        <v>0.32756999999999997</v>
      </c>
    </row>
    <row r="336" spans="1:13">
      <c r="A336" s="254">
        <v>326</v>
      </c>
      <c r="B336" s="497" t="s">
        <v>264</v>
      </c>
      <c r="C336" s="494">
        <v>24.25</v>
      </c>
      <c r="D336" s="495">
        <v>24.3</v>
      </c>
      <c r="E336" s="495">
        <v>24.150000000000002</v>
      </c>
      <c r="F336" s="495">
        <v>24.05</v>
      </c>
      <c r="G336" s="495">
        <v>23.900000000000002</v>
      </c>
      <c r="H336" s="495">
        <v>24.400000000000002</v>
      </c>
      <c r="I336" s="495">
        <v>24.55</v>
      </c>
      <c r="J336" s="495">
        <v>24.650000000000002</v>
      </c>
      <c r="K336" s="494">
        <v>24.45</v>
      </c>
      <c r="L336" s="494">
        <v>24.2</v>
      </c>
      <c r="M336" s="494">
        <v>19.285679999999999</v>
      </c>
    </row>
    <row r="337" spans="1:13">
      <c r="A337" s="254">
        <v>327</v>
      </c>
      <c r="B337" s="497" t="s">
        <v>447</v>
      </c>
      <c r="C337" s="494">
        <v>49.5</v>
      </c>
      <c r="D337" s="495">
        <v>49.833333333333336</v>
      </c>
      <c r="E337" s="495">
        <v>48.466666666666669</v>
      </c>
      <c r="F337" s="495">
        <v>47.43333333333333</v>
      </c>
      <c r="G337" s="495">
        <v>46.066666666666663</v>
      </c>
      <c r="H337" s="495">
        <v>50.866666666666674</v>
      </c>
      <c r="I337" s="495">
        <v>52.233333333333334</v>
      </c>
      <c r="J337" s="495">
        <v>53.26666666666668</v>
      </c>
      <c r="K337" s="494">
        <v>51.2</v>
      </c>
      <c r="L337" s="494">
        <v>48.8</v>
      </c>
      <c r="M337" s="494">
        <v>31.816269999999999</v>
      </c>
    </row>
    <row r="338" spans="1:13">
      <c r="A338" s="254">
        <v>328</v>
      </c>
      <c r="B338" s="497" t="s">
        <v>152</v>
      </c>
      <c r="C338" s="494">
        <v>145.25</v>
      </c>
      <c r="D338" s="495">
        <v>144.70000000000002</v>
      </c>
      <c r="E338" s="495">
        <v>143.20000000000005</v>
      </c>
      <c r="F338" s="495">
        <v>141.15000000000003</v>
      </c>
      <c r="G338" s="495">
        <v>139.65000000000006</v>
      </c>
      <c r="H338" s="495">
        <v>146.75000000000003</v>
      </c>
      <c r="I338" s="495">
        <v>148.24999999999997</v>
      </c>
      <c r="J338" s="495">
        <v>150.30000000000001</v>
      </c>
      <c r="K338" s="494">
        <v>146.19999999999999</v>
      </c>
      <c r="L338" s="494">
        <v>142.65</v>
      </c>
      <c r="M338" s="494">
        <v>100.99542</v>
      </c>
    </row>
    <row r="339" spans="1:13">
      <c r="A339" s="254">
        <v>329</v>
      </c>
      <c r="B339" s="497" t="s">
        <v>694</v>
      </c>
      <c r="C339" s="494">
        <v>180.6</v>
      </c>
      <c r="D339" s="495">
        <v>181.04999999999998</v>
      </c>
      <c r="E339" s="495">
        <v>177.54999999999995</v>
      </c>
      <c r="F339" s="495">
        <v>174.49999999999997</v>
      </c>
      <c r="G339" s="495">
        <v>170.99999999999994</v>
      </c>
      <c r="H339" s="495">
        <v>184.09999999999997</v>
      </c>
      <c r="I339" s="495">
        <v>187.60000000000002</v>
      </c>
      <c r="J339" s="495">
        <v>190.64999999999998</v>
      </c>
      <c r="K339" s="494">
        <v>184.55</v>
      </c>
      <c r="L339" s="494">
        <v>178</v>
      </c>
      <c r="M339" s="494">
        <v>5.4853699999999996</v>
      </c>
    </row>
    <row r="340" spans="1:13">
      <c r="A340" s="254">
        <v>330</v>
      </c>
      <c r="B340" s="497" t="s">
        <v>153</v>
      </c>
      <c r="C340" s="494">
        <v>102.8</v>
      </c>
      <c r="D340" s="495">
        <v>103.71666666666665</v>
      </c>
      <c r="E340" s="495">
        <v>101.48333333333331</v>
      </c>
      <c r="F340" s="495">
        <v>100.16666666666666</v>
      </c>
      <c r="G340" s="495">
        <v>97.933333333333309</v>
      </c>
      <c r="H340" s="495">
        <v>105.0333333333333</v>
      </c>
      <c r="I340" s="495">
        <v>107.26666666666665</v>
      </c>
      <c r="J340" s="495">
        <v>108.5833333333333</v>
      </c>
      <c r="K340" s="494">
        <v>105.95</v>
      </c>
      <c r="L340" s="494">
        <v>102.4</v>
      </c>
      <c r="M340" s="494">
        <v>197.51417000000001</v>
      </c>
    </row>
    <row r="341" spans="1:13">
      <c r="A341" s="254">
        <v>331</v>
      </c>
      <c r="B341" s="497" t="s">
        <v>448</v>
      </c>
      <c r="C341" s="494">
        <v>429.5</v>
      </c>
      <c r="D341" s="495">
        <v>430.90000000000003</v>
      </c>
      <c r="E341" s="495">
        <v>426.85000000000008</v>
      </c>
      <c r="F341" s="495">
        <v>424.20000000000005</v>
      </c>
      <c r="G341" s="495">
        <v>420.15000000000009</v>
      </c>
      <c r="H341" s="495">
        <v>433.55000000000007</v>
      </c>
      <c r="I341" s="495">
        <v>437.6</v>
      </c>
      <c r="J341" s="495">
        <v>440.25000000000006</v>
      </c>
      <c r="K341" s="494">
        <v>434.95</v>
      </c>
      <c r="L341" s="494">
        <v>428.25</v>
      </c>
      <c r="M341" s="494">
        <v>0.69403000000000004</v>
      </c>
    </row>
    <row r="342" spans="1:13">
      <c r="A342" s="254">
        <v>332</v>
      </c>
      <c r="B342" s="497" t="s">
        <v>148</v>
      </c>
      <c r="C342" s="494">
        <v>59.4</v>
      </c>
      <c r="D342" s="495">
        <v>59.916666666666664</v>
      </c>
      <c r="E342" s="495">
        <v>58.383333333333326</v>
      </c>
      <c r="F342" s="495">
        <v>57.36666666666666</v>
      </c>
      <c r="G342" s="495">
        <v>55.833333333333321</v>
      </c>
      <c r="H342" s="495">
        <v>60.93333333333333</v>
      </c>
      <c r="I342" s="495">
        <v>62.466666666666676</v>
      </c>
      <c r="J342" s="495">
        <v>63.483333333333334</v>
      </c>
      <c r="K342" s="494">
        <v>61.45</v>
      </c>
      <c r="L342" s="494">
        <v>58.9</v>
      </c>
      <c r="M342" s="494">
        <v>236.31001000000001</v>
      </c>
    </row>
    <row r="343" spans="1:13">
      <c r="A343" s="254">
        <v>333</v>
      </c>
      <c r="B343" s="497" t="s">
        <v>449</v>
      </c>
      <c r="C343" s="494">
        <v>58.7</v>
      </c>
      <c r="D343" s="495">
        <v>59.416666666666664</v>
      </c>
      <c r="E343" s="495">
        <v>56.833333333333329</v>
      </c>
      <c r="F343" s="495">
        <v>54.966666666666661</v>
      </c>
      <c r="G343" s="495">
        <v>52.383333333333326</v>
      </c>
      <c r="H343" s="495">
        <v>61.283333333333331</v>
      </c>
      <c r="I343" s="495">
        <v>63.86666666666666</v>
      </c>
      <c r="J343" s="495">
        <v>65.733333333333334</v>
      </c>
      <c r="K343" s="494">
        <v>62</v>
      </c>
      <c r="L343" s="494">
        <v>57.55</v>
      </c>
      <c r="M343" s="494">
        <v>45.430439999999997</v>
      </c>
    </row>
    <row r="344" spans="1:13">
      <c r="A344" s="254">
        <v>334</v>
      </c>
      <c r="B344" s="497" t="s">
        <v>450</v>
      </c>
      <c r="C344" s="494">
        <v>3069.5</v>
      </c>
      <c r="D344" s="495">
        <v>3067.9166666666665</v>
      </c>
      <c r="E344" s="495">
        <v>3035.6333333333332</v>
      </c>
      <c r="F344" s="495">
        <v>3001.7666666666669</v>
      </c>
      <c r="G344" s="495">
        <v>2969.4833333333336</v>
      </c>
      <c r="H344" s="495">
        <v>3101.7833333333328</v>
      </c>
      <c r="I344" s="495">
        <v>3134.0666666666666</v>
      </c>
      <c r="J344" s="495">
        <v>3167.9333333333325</v>
      </c>
      <c r="K344" s="494">
        <v>3100.2</v>
      </c>
      <c r="L344" s="494">
        <v>3034.05</v>
      </c>
      <c r="M344" s="494">
        <v>1.48387</v>
      </c>
    </row>
    <row r="345" spans="1:13">
      <c r="A345" s="254">
        <v>335</v>
      </c>
      <c r="B345" s="497" t="s">
        <v>755</v>
      </c>
      <c r="C345" s="494">
        <v>81.55</v>
      </c>
      <c r="D345" s="495">
        <v>81.649999999999991</v>
      </c>
      <c r="E345" s="495">
        <v>80.999999999999986</v>
      </c>
      <c r="F345" s="495">
        <v>80.449999999999989</v>
      </c>
      <c r="G345" s="495">
        <v>79.799999999999983</v>
      </c>
      <c r="H345" s="495">
        <v>82.199999999999989</v>
      </c>
      <c r="I345" s="495">
        <v>82.85</v>
      </c>
      <c r="J345" s="495">
        <v>83.399999999999991</v>
      </c>
      <c r="K345" s="494">
        <v>82.3</v>
      </c>
      <c r="L345" s="494">
        <v>81.099999999999994</v>
      </c>
      <c r="M345" s="494">
        <v>0.37053999999999998</v>
      </c>
    </row>
    <row r="346" spans="1:13">
      <c r="A346" s="254">
        <v>336</v>
      </c>
      <c r="B346" s="497" t="s">
        <v>151</v>
      </c>
      <c r="C346" s="494">
        <v>17592.400000000001</v>
      </c>
      <c r="D346" s="495">
        <v>17647.133333333335</v>
      </c>
      <c r="E346" s="495">
        <v>17445.26666666667</v>
      </c>
      <c r="F346" s="495">
        <v>17298.133333333335</v>
      </c>
      <c r="G346" s="495">
        <v>17096.26666666667</v>
      </c>
      <c r="H346" s="495">
        <v>17794.26666666667</v>
      </c>
      <c r="I346" s="495">
        <v>17996.133333333331</v>
      </c>
      <c r="J346" s="495">
        <v>18143.26666666667</v>
      </c>
      <c r="K346" s="494">
        <v>17849</v>
      </c>
      <c r="L346" s="494">
        <v>17500</v>
      </c>
      <c r="M346" s="494">
        <v>0.73943999999999999</v>
      </c>
    </row>
    <row r="347" spans="1:13">
      <c r="A347" s="254">
        <v>337</v>
      </c>
      <c r="B347" s="497" t="s">
        <v>791</v>
      </c>
      <c r="C347" s="494">
        <v>36.950000000000003</v>
      </c>
      <c r="D347" s="495">
        <v>37.133333333333333</v>
      </c>
      <c r="E347" s="495">
        <v>36.666666666666664</v>
      </c>
      <c r="F347" s="495">
        <v>36.383333333333333</v>
      </c>
      <c r="G347" s="495">
        <v>35.916666666666664</v>
      </c>
      <c r="H347" s="495">
        <v>37.416666666666664</v>
      </c>
      <c r="I347" s="495">
        <v>37.883333333333333</v>
      </c>
      <c r="J347" s="495">
        <v>38.166666666666664</v>
      </c>
      <c r="K347" s="494">
        <v>37.6</v>
      </c>
      <c r="L347" s="494">
        <v>36.85</v>
      </c>
      <c r="M347" s="494">
        <v>4.6025799999999997</v>
      </c>
    </row>
    <row r="348" spans="1:13">
      <c r="A348" s="254">
        <v>338</v>
      </c>
      <c r="B348" s="497" t="s">
        <v>451</v>
      </c>
      <c r="C348" s="494">
        <v>1972.4</v>
      </c>
      <c r="D348" s="495">
        <v>1976.1333333333332</v>
      </c>
      <c r="E348" s="495">
        <v>1946.2666666666664</v>
      </c>
      <c r="F348" s="495">
        <v>1920.1333333333332</v>
      </c>
      <c r="G348" s="495">
        <v>1890.2666666666664</v>
      </c>
      <c r="H348" s="495">
        <v>2002.2666666666664</v>
      </c>
      <c r="I348" s="495">
        <v>2032.1333333333332</v>
      </c>
      <c r="J348" s="495">
        <v>2058.2666666666664</v>
      </c>
      <c r="K348" s="494">
        <v>2006</v>
      </c>
      <c r="L348" s="494">
        <v>1950</v>
      </c>
      <c r="M348" s="494">
        <v>0.11967999999999999</v>
      </c>
    </row>
    <row r="349" spans="1:13">
      <c r="A349" s="254">
        <v>339</v>
      </c>
      <c r="B349" s="497" t="s">
        <v>790</v>
      </c>
      <c r="C349" s="494">
        <v>352.65</v>
      </c>
      <c r="D349" s="495">
        <v>354.34999999999997</v>
      </c>
      <c r="E349" s="495">
        <v>347.74999999999994</v>
      </c>
      <c r="F349" s="495">
        <v>342.84999999999997</v>
      </c>
      <c r="G349" s="495">
        <v>336.24999999999994</v>
      </c>
      <c r="H349" s="495">
        <v>359.24999999999994</v>
      </c>
      <c r="I349" s="495">
        <v>365.84999999999997</v>
      </c>
      <c r="J349" s="495">
        <v>370.74999999999994</v>
      </c>
      <c r="K349" s="494">
        <v>360.95</v>
      </c>
      <c r="L349" s="494">
        <v>349.45</v>
      </c>
      <c r="M349" s="494">
        <v>9.0472999999999999</v>
      </c>
    </row>
    <row r="350" spans="1:13">
      <c r="A350" s="254">
        <v>340</v>
      </c>
      <c r="B350" s="497" t="s">
        <v>265</v>
      </c>
      <c r="C350" s="494">
        <v>595.15</v>
      </c>
      <c r="D350" s="495">
        <v>590.5</v>
      </c>
      <c r="E350" s="495">
        <v>578</v>
      </c>
      <c r="F350" s="495">
        <v>560.85</v>
      </c>
      <c r="G350" s="495">
        <v>548.35</v>
      </c>
      <c r="H350" s="495">
        <v>607.65</v>
      </c>
      <c r="I350" s="495">
        <v>620.15</v>
      </c>
      <c r="J350" s="495">
        <v>637.29999999999995</v>
      </c>
      <c r="K350" s="494">
        <v>603</v>
      </c>
      <c r="L350" s="494">
        <v>573.35</v>
      </c>
      <c r="M350" s="494">
        <v>2.60975</v>
      </c>
    </row>
    <row r="351" spans="1:13">
      <c r="A351" s="254">
        <v>341</v>
      </c>
      <c r="B351" s="497" t="s">
        <v>155</v>
      </c>
      <c r="C351" s="494">
        <v>103.8</v>
      </c>
      <c r="D351" s="495">
        <v>103.89999999999999</v>
      </c>
      <c r="E351" s="495">
        <v>102.89999999999998</v>
      </c>
      <c r="F351" s="495">
        <v>101.99999999999999</v>
      </c>
      <c r="G351" s="495">
        <v>100.99999999999997</v>
      </c>
      <c r="H351" s="495">
        <v>104.79999999999998</v>
      </c>
      <c r="I351" s="495">
        <v>105.80000000000001</v>
      </c>
      <c r="J351" s="495">
        <v>106.69999999999999</v>
      </c>
      <c r="K351" s="494">
        <v>104.9</v>
      </c>
      <c r="L351" s="494">
        <v>103</v>
      </c>
      <c r="M351" s="494">
        <v>176.45822000000001</v>
      </c>
    </row>
    <row r="352" spans="1:13">
      <c r="A352" s="254">
        <v>342</v>
      </c>
      <c r="B352" s="497" t="s">
        <v>154</v>
      </c>
      <c r="C352" s="494">
        <v>120.2</v>
      </c>
      <c r="D352" s="495">
        <v>120.88333333333333</v>
      </c>
      <c r="E352" s="495">
        <v>119.31666666666665</v>
      </c>
      <c r="F352" s="495">
        <v>118.43333333333332</v>
      </c>
      <c r="G352" s="495">
        <v>116.86666666666665</v>
      </c>
      <c r="H352" s="495">
        <v>121.76666666666665</v>
      </c>
      <c r="I352" s="495">
        <v>123.33333333333331</v>
      </c>
      <c r="J352" s="495">
        <v>124.21666666666665</v>
      </c>
      <c r="K352" s="494">
        <v>122.45</v>
      </c>
      <c r="L352" s="494">
        <v>120</v>
      </c>
      <c r="M352" s="494">
        <v>4.3484400000000001</v>
      </c>
    </row>
    <row r="353" spans="1:13">
      <c r="A353" s="254">
        <v>343</v>
      </c>
      <c r="B353" s="497" t="s">
        <v>452</v>
      </c>
      <c r="C353" s="494">
        <v>68.45</v>
      </c>
      <c r="D353" s="495">
        <v>68.333333333333343</v>
      </c>
      <c r="E353" s="495">
        <v>67.51666666666668</v>
      </c>
      <c r="F353" s="495">
        <v>66.583333333333343</v>
      </c>
      <c r="G353" s="495">
        <v>65.76666666666668</v>
      </c>
      <c r="H353" s="495">
        <v>69.26666666666668</v>
      </c>
      <c r="I353" s="495">
        <v>70.083333333333343</v>
      </c>
      <c r="J353" s="495">
        <v>71.01666666666668</v>
      </c>
      <c r="K353" s="494">
        <v>69.150000000000006</v>
      </c>
      <c r="L353" s="494">
        <v>67.400000000000006</v>
      </c>
      <c r="M353" s="494">
        <v>0.37551000000000001</v>
      </c>
    </row>
    <row r="354" spans="1:13">
      <c r="A354" s="254">
        <v>344</v>
      </c>
      <c r="B354" s="497" t="s">
        <v>266</v>
      </c>
      <c r="C354" s="494">
        <v>3512.2</v>
      </c>
      <c r="D354" s="495">
        <v>3517.4333333333329</v>
      </c>
      <c r="E354" s="495">
        <v>3464.8666666666659</v>
      </c>
      <c r="F354" s="495">
        <v>3417.5333333333328</v>
      </c>
      <c r="G354" s="495">
        <v>3364.9666666666658</v>
      </c>
      <c r="H354" s="495">
        <v>3564.766666666666</v>
      </c>
      <c r="I354" s="495">
        <v>3617.3333333333326</v>
      </c>
      <c r="J354" s="495">
        <v>3664.6666666666661</v>
      </c>
      <c r="K354" s="494">
        <v>3570</v>
      </c>
      <c r="L354" s="494">
        <v>3470.1</v>
      </c>
      <c r="M354" s="494">
        <v>1.42455</v>
      </c>
    </row>
    <row r="355" spans="1:13">
      <c r="A355" s="254">
        <v>345</v>
      </c>
      <c r="B355" s="497" t="s">
        <v>453</v>
      </c>
      <c r="C355" s="494">
        <v>107.45</v>
      </c>
      <c r="D355" s="495">
        <v>108.34999999999998</v>
      </c>
      <c r="E355" s="495">
        <v>104.69999999999996</v>
      </c>
      <c r="F355" s="495">
        <v>101.94999999999997</v>
      </c>
      <c r="G355" s="495">
        <v>98.299999999999955</v>
      </c>
      <c r="H355" s="495">
        <v>111.09999999999997</v>
      </c>
      <c r="I355" s="495">
        <v>114.74999999999997</v>
      </c>
      <c r="J355" s="495">
        <v>117.49999999999997</v>
      </c>
      <c r="K355" s="494">
        <v>112</v>
      </c>
      <c r="L355" s="494">
        <v>105.6</v>
      </c>
      <c r="M355" s="494">
        <v>29.885639999999999</v>
      </c>
    </row>
    <row r="356" spans="1:13">
      <c r="A356" s="254">
        <v>346</v>
      </c>
      <c r="B356" s="497" t="s">
        <v>454</v>
      </c>
      <c r="C356" s="494">
        <v>304.10000000000002</v>
      </c>
      <c r="D356" s="495">
        <v>305.0333333333333</v>
      </c>
      <c r="E356" s="495">
        <v>298.11666666666662</v>
      </c>
      <c r="F356" s="495">
        <v>292.13333333333333</v>
      </c>
      <c r="G356" s="495">
        <v>285.21666666666664</v>
      </c>
      <c r="H356" s="495">
        <v>311.01666666666659</v>
      </c>
      <c r="I356" s="495">
        <v>317.93333333333334</v>
      </c>
      <c r="J356" s="495">
        <v>323.91666666666657</v>
      </c>
      <c r="K356" s="494">
        <v>311.95</v>
      </c>
      <c r="L356" s="494">
        <v>299.05</v>
      </c>
      <c r="M356" s="494">
        <v>3.41649</v>
      </c>
    </row>
    <row r="357" spans="1:13">
      <c r="A357" s="254">
        <v>347</v>
      </c>
      <c r="B357" s="497" t="s">
        <v>455</v>
      </c>
      <c r="C357" s="494">
        <v>303.05</v>
      </c>
      <c r="D357" s="495">
        <v>299.3</v>
      </c>
      <c r="E357" s="495">
        <v>290.20000000000005</v>
      </c>
      <c r="F357" s="495">
        <v>277.35000000000002</v>
      </c>
      <c r="G357" s="495">
        <v>268.25000000000006</v>
      </c>
      <c r="H357" s="495">
        <v>312.15000000000003</v>
      </c>
      <c r="I357" s="495">
        <v>321.25000000000006</v>
      </c>
      <c r="J357" s="495">
        <v>334.1</v>
      </c>
      <c r="K357" s="494">
        <v>308.39999999999998</v>
      </c>
      <c r="L357" s="494">
        <v>286.45</v>
      </c>
      <c r="M357" s="494">
        <v>21.852</v>
      </c>
    </row>
    <row r="358" spans="1:13">
      <c r="A358" s="254">
        <v>348</v>
      </c>
      <c r="B358" s="497" t="s">
        <v>267</v>
      </c>
      <c r="C358" s="494">
        <v>2558.65</v>
      </c>
      <c r="D358" s="495">
        <v>2579.6166666666663</v>
      </c>
      <c r="E358" s="495">
        <v>2490.2333333333327</v>
      </c>
      <c r="F358" s="495">
        <v>2421.8166666666662</v>
      </c>
      <c r="G358" s="495">
        <v>2332.4333333333325</v>
      </c>
      <c r="H358" s="495">
        <v>2648.0333333333328</v>
      </c>
      <c r="I358" s="495">
        <v>2737.416666666667</v>
      </c>
      <c r="J358" s="495">
        <v>2805.833333333333</v>
      </c>
      <c r="K358" s="494">
        <v>2669</v>
      </c>
      <c r="L358" s="494">
        <v>2511.1999999999998</v>
      </c>
      <c r="M358" s="494">
        <v>7.4875299999999996</v>
      </c>
    </row>
    <row r="359" spans="1:13">
      <c r="A359" s="254">
        <v>349</v>
      </c>
      <c r="B359" s="497" t="s">
        <v>268</v>
      </c>
      <c r="C359" s="494">
        <v>398.45</v>
      </c>
      <c r="D359" s="495">
        <v>399.13333333333338</v>
      </c>
      <c r="E359" s="495">
        <v>390.26666666666677</v>
      </c>
      <c r="F359" s="495">
        <v>382.08333333333337</v>
      </c>
      <c r="G359" s="495">
        <v>373.21666666666675</v>
      </c>
      <c r="H359" s="495">
        <v>407.31666666666678</v>
      </c>
      <c r="I359" s="495">
        <v>416.18333333333345</v>
      </c>
      <c r="J359" s="495">
        <v>424.36666666666679</v>
      </c>
      <c r="K359" s="494">
        <v>408</v>
      </c>
      <c r="L359" s="494">
        <v>390.95</v>
      </c>
      <c r="M359" s="494">
        <v>3.8772799999999998</v>
      </c>
    </row>
    <row r="360" spans="1:13">
      <c r="A360" s="254">
        <v>350</v>
      </c>
      <c r="B360" s="497" t="s">
        <v>456</v>
      </c>
      <c r="C360" s="494">
        <v>255.25</v>
      </c>
      <c r="D360" s="495">
        <v>256.31666666666666</v>
      </c>
      <c r="E360" s="495">
        <v>251.63333333333333</v>
      </c>
      <c r="F360" s="495">
        <v>248.01666666666665</v>
      </c>
      <c r="G360" s="495">
        <v>243.33333333333331</v>
      </c>
      <c r="H360" s="495">
        <v>259.93333333333334</v>
      </c>
      <c r="I360" s="495">
        <v>264.61666666666662</v>
      </c>
      <c r="J360" s="495">
        <v>268.23333333333335</v>
      </c>
      <c r="K360" s="494">
        <v>261</v>
      </c>
      <c r="L360" s="494">
        <v>252.7</v>
      </c>
      <c r="M360" s="494">
        <v>1.7569900000000001</v>
      </c>
    </row>
    <row r="361" spans="1:13">
      <c r="A361" s="254">
        <v>351</v>
      </c>
      <c r="B361" s="497" t="s">
        <v>758</v>
      </c>
      <c r="C361" s="494">
        <v>437.75</v>
      </c>
      <c r="D361" s="495">
        <v>439.25</v>
      </c>
      <c r="E361" s="495">
        <v>434.5</v>
      </c>
      <c r="F361" s="495">
        <v>431.25</v>
      </c>
      <c r="G361" s="495">
        <v>426.5</v>
      </c>
      <c r="H361" s="495">
        <v>442.5</v>
      </c>
      <c r="I361" s="495">
        <v>447.25</v>
      </c>
      <c r="J361" s="495">
        <v>450.5</v>
      </c>
      <c r="K361" s="494">
        <v>444</v>
      </c>
      <c r="L361" s="494">
        <v>436</v>
      </c>
      <c r="M361" s="494">
        <v>0.46244000000000002</v>
      </c>
    </row>
    <row r="362" spans="1:13">
      <c r="A362" s="254">
        <v>352</v>
      </c>
      <c r="B362" s="497" t="s">
        <v>457</v>
      </c>
      <c r="C362" s="494">
        <v>90.75</v>
      </c>
      <c r="D362" s="495">
        <v>90.266666666666666</v>
      </c>
      <c r="E362" s="495">
        <v>88.533333333333331</v>
      </c>
      <c r="F362" s="495">
        <v>86.316666666666663</v>
      </c>
      <c r="G362" s="495">
        <v>84.583333333333329</v>
      </c>
      <c r="H362" s="495">
        <v>92.483333333333334</v>
      </c>
      <c r="I362" s="495">
        <v>94.216666666666654</v>
      </c>
      <c r="J362" s="495">
        <v>96.433333333333337</v>
      </c>
      <c r="K362" s="494">
        <v>92</v>
      </c>
      <c r="L362" s="494">
        <v>88.05</v>
      </c>
      <c r="M362" s="494">
        <v>18.082709999999999</v>
      </c>
    </row>
    <row r="363" spans="1:13">
      <c r="A363" s="254">
        <v>353</v>
      </c>
      <c r="B363" s="497" t="s">
        <v>163</v>
      </c>
      <c r="C363" s="494">
        <v>1148.7</v>
      </c>
      <c r="D363" s="495">
        <v>1141.9166666666667</v>
      </c>
      <c r="E363" s="495">
        <v>1130.3333333333335</v>
      </c>
      <c r="F363" s="495">
        <v>1111.9666666666667</v>
      </c>
      <c r="G363" s="495">
        <v>1100.3833333333334</v>
      </c>
      <c r="H363" s="495">
        <v>1160.2833333333335</v>
      </c>
      <c r="I363" s="495">
        <v>1171.866666666667</v>
      </c>
      <c r="J363" s="495">
        <v>1190.2333333333336</v>
      </c>
      <c r="K363" s="494">
        <v>1153.5</v>
      </c>
      <c r="L363" s="494">
        <v>1123.55</v>
      </c>
      <c r="M363" s="494">
        <v>12.18736</v>
      </c>
    </row>
    <row r="364" spans="1:13">
      <c r="A364" s="254">
        <v>354</v>
      </c>
      <c r="B364" s="497" t="s">
        <v>156</v>
      </c>
      <c r="C364" s="494">
        <v>29501.15</v>
      </c>
      <c r="D364" s="495">
        <v>29573.883333333331</v>
      </c>
      <c r="E364" s="495">
        <v>29327.266666666663</v>
      </c>
      <c r="F364" s="495">
        <v>29153.383333333331</v>
      </c>
      <c r="G364" s="495">
        <v>28906.766666666663</v>
      </c>
      <c r="H364" s="495">
        <v>29747.766666666663</v>
      </c>
      <c r="I364" s="495">
        <v>29994.383333333331</v>
      </c>
      <c r="J364" s="495">
        <v>30168.266666666663</v>
      </c>
      <c r="K364" s="494">
        <v>29820.5</v>
      </c>
      <c r="L364" s="494">
        <v>29400</v>
      </c>
      <c r="M364" s="494">
        <v>0.22594</v>
      </c>
    </row>
    <row r="365" spans="1:13">
      <c r="A365" s="254">
        <v>355</v>
      </c>
      <c r="B365" s="497" t="s">
        <v>458</v>
      </c>
      <c r="C365" s="494">
        <v>2077</v>
      </c>
      <c r="D365" s="495">
        <v>2059.35</v>
      </c>
      <c r="E365" s="495">
        <v>2019.6999999999998</v>
      </c>
      <c r="F365" s="495">
        <v>1962.3999999999999</v>
      </c>
      <c r="G365" s="495">
        <v>1922.7499999999998</v>
      </c>
      <c r="H365" s="495">
        <v>2116.6499999999996</v>
      </c>
      <c r="I365" s="495">
        <v>2156.3000000000002</v>
      </c>
      <c r="J365" s="495">
        <v>2213.6</v>
      </c>
      <c r="K365" s="494">
        <v>2099</v>
      </c>
      <c r="L365" s="494">
        <v>2002.05</v>
      </c>
      <c r="M365" s="494">
        <v>3.0583999999999998</v>
      </c>
    </row>
    <row r="366" spans="1:13">
      <c r="A366" s="254">
        <v>356</v>
      </c>
      <c r="B366" s="497" t="s">
        <v>158</v>
      </c>
      <c r="C366" s="494">
        <v>228.15</v>
      </c>
      <c r="D366" s="495">
        <v>228.31666666666669</v>
      </c>
      <c r="E366" s="495">
        <v>226.33333333333337</v>
      </c>
      <c r="F366" s="495">
        <v>224.51666666666668</v>
      </c>
      <c r="G366" s="495">
        <v>222.53333333333336</v>
      </c>
      <c r="H366" s="495">
        <v>230.13333333333338</v>
      </c>
      <c r="I366" s="495">
        <v>232.11666666666667</v>
      </c>
      <c r="J366" s="495">
        <v>233.93333333333339</v>
      </c>
      <c r="K366" s="494">
        <v>230.3</v>
      </c>
      <c r="L366" s="494">
        <v>226.5</v>
      </c>
      <c r="M366" s="494">
        <v>27.758620000000001</v>
      </c>
    </row>
    <row r="367" spans="1:13">
      <c r="A367" s="254">
        <v>357</v>
      </c>
      <c r="B367" s="497" t="s">
        <v>269</v>
      </c>
      <c r="C367" s="494">
        <v>4802.05</v>
      </c>
      <c r="D367" s="495">
        <v>4735.666666666667</v>
      </c>
      <c r="E367" s="495">
        <v>4638.3833333333341</v>
      </c>
      <c r="F367" s="495">
        <v>4474.7166666666672</v>
      </c>
      <c r="G367" s="495">
        <v>4377.4333333333343</v>
      </c>
      <c r="H367" s="495">
        <v>4899.3333333333339</v>
      </c>
      <c r="I367" s="495">
        <v>4996.6166666666668</v>
      </c>
      <c r="J367" s="495">
        <v>5160.2833333333338</v>
      </c>
      <c r="K367" s="494">
        <v>4832.95</v>
      </c>
      <c r="L367" s="494">
        <v>4572</v>
      </c>
      <c r="M367" s="494">
        <v>1.0102</v>
      </c>
    </row>
    <row r="368" spans="1:13">
      <c r="A368" s="254">
        <v>358</v>
      </c>
      <c r="B368" s="497" t="s">
        <v>459</v>
      </c>
      <c r="C368" s="494">
        <v>203.65</v>
      </c>
      <c r="D368" s="495">
        <v>204.31666666666669</v>
      </c>
      <c r="E368" s="495">
        <v>200.33333333333337</v>
      </c>
      <c r="F368" s="495">
        <v>197.01666666666668</v>
      </c>
      <c r="G368" s="495">
        <v>193.03333333333336</v>
      </c>
      <c r="H368" s="495">
        <v>207.63333333333338</v>
      </c>
      <c r="I368" s="495">
        <v>211.61666666666667</v>
      </c>
      <c r="J368" s="495">
        <v>214.93333333333339</v>
      </c>
      <c r="K368" s="494">
        <v>208.3</v>
      </c>
      <c r="L368" s="494">
        <v>201</v>
      </c>
      <c r="M368" s="494">
        <v>7.3951500000000001</v>
      </c>
    </row>
    <row r="369" spans="1:13">
      <c r="A369" s="254">
        <v>359</v>
      </c>
      <c r="B369" s="497" t="s">
        <v>460</v>
      </c>
      <c r="C369" s="494">
        <v>749.2</v>
      </c>
      <c r="D369" s="495">
        <v>757.61666666666667</v>
      </c>
      <c r="E369" s="495">
        <v>718.23333333333335</v>
      </c>
      <c r="F369" s="495">
        <v>687.26666666666665</v>
      </c>
      <c r="G369" s="495">
        <v>647.88333333333333</v>
      </c>
      <c r="H369" s="495">
        <v>788.58333333333337</v>
      </c>
      <c r="I369" s="495">
        <v>827.96666666666681</v>
      </c>
      <c r="J369" s="495">
        <v>858.93333333333339</v>
      </c>
      <c r="K369" s="494">
        <v>797</v>
      </c>
      <c r="L369" s="494">
        <v>726.65</v>
      </c>
      <c r="M369" s="494">
        <v>1.19231</v>
      </c>
    </row>
    <row r="370" spans="1:13">
      <c r="A370" s="254">
        <v>360</v>
      </c>
      <c r="B370" s="497" t="s">
        <v>160</v>
      </c>
      <c r="C370" s="494">
        <v>1919.8</v>
      </c>
      <c r="D370" s="495">
        <v>1914.1333333333332</v>
      </c>
      <c r="E370" s="495">
        <v>1899.7666666666664</v>
      </c>
      <c r="F370" s="495">
        <v>1879.7333333333331</v>
      </c>
      <c r="G370" s="495">
        <v>1865.3666666666663</v>
      </c>
      <c r="H370" s="495">
        <v>1934.1666666666665</v>
      </c>
      <c r="I370" s="495">
        <v>1948.5333333333333</v>
      </c>
      <c r="J370" s="495">
        <v>1968.5666666666666</v>
      </c>
      <c r="K370" s="494">
        <v>1928.5</v>
      </c>
      <c r="L370" s="494">
        <v>1894.1</v>
      </c>
      <c r="M370" s="494">
        <v>5.0930099999999996</v>
      </c>
    </row>
    <row r="371" spans="1:13">
      <c r="A371" s="254">
        <v>361</v>
      </c>
      <c r="B371" s="497" t="s">
        <v>157</v>
      </c>
      <c r="C371" s="494">
        <v>1809.2</v>
      </c>
      <c r="D371" s="495">
        <v>1813.3</v>
      </c>
      <c r="E371" s="495">
        <v>1777.6</v>
      </c>
      <c r="F371" s="495">
        <v>1746</v>
      </c>
      <c r="G371" s="495">
        <v>1710.3</v>
      </c>
      <c r="H371" s="495">
        <v>1844.8999999999999</v>
      </c>
      <c r="I371" s="495">
        <v>1880.6000000000001</v>
      </c>
      <c r="J371" s="495">
        <v>1912.1999999999998</v>
      </c>
      <c r="K371" s="494">
        <v>1849</v>
      </c>
      <c r="L371" s="494">
        <v>1781.7</v>
      </c>
      <c r="M371" s="494">
        <v>10.476599999999999</v>
      </c>
    </row>
    <row r="372" spans="1:13">
      <c r="A372" s="254">
        <v>362</v>
      </c>
      <c r="B372" s="497" t="s">
        <v>756</v>
      </c>
      <c r="C372" s="494">
        <v>876.4</v>
      </c>
      <c r="D372" s="495">
        <v>880.9666666666667</v>
      </c>
      <c r="E372" s="495">
        <v>865.43333333333339</v>
      </c>
      <c r="F372" s="495">
        <v>854.4666666666667</v>
      </c>
      <c r="G372" s="495">
        <v>838.93333333333339</v>
      </c>
      <c r="H372" s="495">
        <v>891.93333333333339</v>
      </c>
      <c r="I372" s="495">
        <v>907.4666666666667</v>
      </c>
      <c r="J372" s="495">
        <v>918.43333333333339</v>
      </c>
      <c r="K372" s="494">
        <v>896.5</v>
      </c>
      <c r="L372" s="494">
        <v>870</v>
      </c>
      <c r="M372" s="494">
        <v>0.37938</v>
      </c>
    </row>
    <row r="373" spans="1:13">
      <c r="A373" s="254">
        <v>363</v>
      </c>
      <c r="B373" s="497" t="s">
        <v>461</v>
      </c>
      <c r="C373" s="494">
        <v>1398.75</v>
      </c>
      <c r="D373" s="495">
        <v>1396.8666666666668</v>
      </c>
      <c r="E373" s="495">
        <v>1388.5333333333335</v>
      </c>
      <c r="F373" s="495">
        <v>1378.3166666666668</v>
      </c>
      <c r="G373" s="495">
        <v>1369.9833333333336</v>
      </c>
      <c r="H373" s="495">
        <v>1407.0833333333335</v>
      </c>
      <c r="I373" s="495">
        <v>1415.4166666666665</v>
      </c>
      <c r="J373" s="495">
        <v>1425.6333333333334</v>
      </c>
      <c r="K373" s="494">
        <v>1405.2</v>
      </c>
      <c r="L373" s="494">
        <v>1386.65</v>
      </c>
      <c r="M373" s="494">
        <v>1.85076</v>
      </c>
    </row>
    <row r="374" spans="1:13">
      <c r="A374" s="254">
        <v>364</v>
      </c>
      <c r="B374" s="497" t="s">
        <v>757</v>
      </c>
      <c r="C374" s="494">
        <v>865.35</v>
      </c>
      <c r="D374" s="495">
        <v>867.18333333333339</v>
      </c>
      <c r="E374" s="495">
        <v>854.91666666666674</v>
      </c>
      <c r="F374" s="495">
        <v>844.48333333333335</v>
      </c>
      <c r="G374" s="495">
        <v>832.2166666666667</v>
      </c>
      <c r="H374" s="495">
        <v>877.61666666666679</v>
      </c>
      <c r="I374" s="495">
        <v>889.88333333333344</v>
      </c>
      <c r="J374" s="495">
        <v>900.31666666666683</v>
      </c>
      <c r="K374" s="494">
        <v>879.45</v>
      </c>
      <c r="L374" s="494">
        <v>856.75</v>
      </c>
      <c r="M374" s="494">
        <v>0.38068999999999997</v>
      </c>
    </row>
    <row r="375" spans="1:13">
      <c r="A375" s="254">
        <v>365</v>
      </c>
      <c r="B375" s="497" t="s">
        <v>159</v>
      </c>
      <c r="C375" s="494">
        <v>113.9</v>
      </c>
      <c r="D375" s="495">
        <v>114.63333333333333</v>
      </c>
      <c r="E375" s="495">
        <v>112.46666666666665</v>
      </c>
      <c r="F375" s="495">
        <v>111.03333333333333</v>
      </c>
      <c r="G375" s="495">
        <v>108.86666666666666</v>
      </c>
      <c r="H375" s="495">
        <v>116.06666666666665</v>
      </c>
      <c r="I375" s="495">
        <v>118.23333333333333</v>
      </c>
      <c r="J375" s="495">
        <v>119.66666666666664</v>
      </c>
      <c r="K375" s="494">
        <v>116.8</v>
      </c>
      <c r="L375" s="494">
        <v>113.2</v>
      </c>
      <c r="M375" s="494">
        <v>54.223869999999998</v>
      </c>
    </row>
    <row r="376" spans="1:13">
      <c r="A376" s="254">
        <v>366</v>
      </c>
      <c r="B376" s="497" t="s">
        <v>162</v>
      </c>
      <c r="C376" s="494">
        <v>208.3</v>
      </c>
      <c r="D376" s="495">
        <v>209.25</v>
      </c>
      <c r="E376" s="495">
        <v>207.05</v>
      </c>
      <c r="F376" s="495">
        <v>205.8</v>
      </c>
      <c r="G376" s="495">
        <v>203.60000000000002</v>
      </c>
      <c r="H376" s="495">
        <v>210.5</v>
      </c>
      <c r="I376" s="495">
        <v>212.7</v>
      </c>
      <c r="J376" s="495">
        <v>213.95</v>
      </c>
      <c r="K376" s="494">
        <v>211.45</v>
      </c>
      <c r="L376" s="494">
        <v>208</v>
      </c>
      <c r="M376" s="494">
        <v>66.223259999999996</v>
      </c>
    </row>
    <row r="377" spans="1:13">
      <c r="A377" s="254">
        <v>367</v>
      </c>
      <c r="B377" s="497" t="s">
        <v>462</v>
      </c>
      <c r="C377" s="494">
        <v>203.6</v>
      </c>
      <c r="D377" s="495">
        <v>203.26666666666665</v>
      </c>
      <c r="E377" s="495">
        <v>199.0333333333333</v>
      </c>
      <c r="F377" s="495">
        <v>194.46666666666664</v>
      </c>
      <c r="G377" s="495">
        <v>190.23333333333329</v>
      </c>
      <c r="H377" s="495">
        <v>207.83333333333331</v>
      </c>
      <c r="I377" s="495">
        <v>212.06666666666666</v>
      </c>
      <c r="J377" s="495">
        <v>216.63333333333333</v>
      </c>
      <c r="K377" s="494">
        <v>207.5</v>
      </c>
      <c r="L377" s="494">
        <v>198.7</v>
      </c>
      <c r="M377" s="494">
        <v>24.107109999999999</v>
      </c>
    </row>
    <row r="378" spans="1:13">
      <c r="A378" s="254">
        <v>368</v>
      </c>
      <c r="B378" s="497" t="s">
        <v>270</v>
      </c>
      <c r="C378" s="494">
        <v>312.10000000000002</v>
      </c>
      <c r="D378" s="495">
        <v>314.48333333333335</v>
      </c>
      <c r="E378" s="495">
        <v>303.9666666666667</v>
      </c>
      <c r="F378" s="495">
        <v>295.83333333333337</v>
      </c>
      <c r="G378" s="495">
        <v>285.31666666666672</v>
      </c>
      <c r="H378" s="495">
        <v>322.61666666666667</v>
      </c>
      <c r="I378" s="495">
        <v>333.13333333333333</v>
      </c>
      <c r="J378" s="495">
        <v>341.26666666666665</v>
      </c>
      <c r="K378" s="494">
        <v>325</v>
      </c>
      <c r="L378" s="494">
        <v>306.35000000000002</v>
      </c>
      <c r="M378" s="494">
        <v>4.5431800000000004</v>
      </c>
    </row>
    <row r="379" spans="1:13">
      <c r="A379" s="254">
        <v>369</v>
      </c>
      <c r="B379" s="497" t="s">
        <v>463</v>
      </c>
      <c r="C379" s="494">
        <v>131.94999999999999</v>
      </c>
      <c r="D379" s="495">
        <v>134.73333333333332</v>
      </c>
      <c r="E379" s="495">
        <v>128.01666666666665</v>
      </c>
      <c r="F379" s="495">
        <v>124.08333333333334</v>
      </c>
      <c r="G379" s="495">
        <v>117.36666666666667</v>
      </c>
      <c r="H379" s="495">
        <v>138.66666666666663</v>
      </c>
      <c r="I379" s="495">
        <v>145.38333333333327</v>
      </c>
      <c r="J379" s="495">
        <v>149.31666666666661</v>
      </c>
      <c r="K379" s="494">
        <v>141.44999999999999</v>
      </c>
      <c r="L379" s="494">
        <v>130.80000000000001</v>
      </c>
      <c r="M379" s="494">
        <v>5.4067800000000004</v>
      </c>
    </row>
    <row r="380" spans="1:13">
      <c r="A380" s="254">
        <v>370</v>
      </c>
      <c r="B380" s="497" t="s">
        <v>464</v>
      </c>
      <c r="C380" s="494">
        <v>6355.45</v>
      </c>
      <c r="D380" s="495">
        <v>6379.8166666666666</v>
      </c>
      <c r="E380" s="495">
        <v>6285.6333333333332</v>
      </c>
      <c r="F380" s="495">
        <v>6215.8166666666666</v>
      </c>
      <c r="G380" s="495">
        <v>6121.6333333333332</v>
      </c>
      <c r="H380" s="495">
        <v>6449.6333333333332</v>
      </c>
      <c r="I380" s="495">
        <v>6543.8166666666657</v>
      </c>
      <c r="J380" s="495">
        <v>6613.6333333333332</v>
      </c>
      <c r="K380" s="494">
        <v>6474</v>
      </c>
      <c r="L380" s="494">
        <v>6310</v>
      </c>
      <c r="M380" s="494">
        <v>0.11627</v>
      </c>
    </row>
    <row r="381" spans="1:13">
      <c r="A381" s="254">
        <v>371</v>
      </c>
      <c r="B381" s="497" t="s">
        <v>271</v>
      </c>
      <c r="C381" s="494">
        <v>13262.65</v>
      </c>
      <c r="D381" s="495">
        <v>13188.416666666666</v>
      </c>
      <c r="E381" s="495">
        <v>13074.833333333332</v>
      </c>
      <c r="F381" s="495">
        <v>12887.016666666666</v>
      </c>
      <c r="G381" s="495">
        <v>12773.433333333332</v>
      </c>
      <c r="H381" s="495">
        <v>13376.233333333332</v>
      </c>
      <c r="I381" s="495">
        <v>13489.816666666664</v>
      </c>
      <c r="J381" s="495">
        <v>13677.633333333331</v>
      </c>
      <c r="K381" s="494">
        <v>13302</v>
      </c>
      <c r="L381" s="494">
        <v>13000.6</v>
      </c>
      <c r="M381" s="494">
        <v>2.751E-2</v>
      </c>
    </row>
    <row r="382" spans="1:13">
      <c r="A382" s="254">
        <v>372</v>
      </c>
      <c r="B382" s="497" t="s">
        <v>161</v>
      </c>
      <c r="C382" s="494">
        <v>37.85</v>
      </c>
      <c r="D382" s="495">
        <v>38.016666666666666</v>
      </c>
      <c r="E382" s="495">
        <v>37.033333333333331</v>
      </c>
      <c r="F382" s="495">
        <v>36.216666666666669</v>
      </c>
      <c r="G382" s="495">
        <v>35.233333333333334</v>
      </c>
      <c r="H382" s="495">
        <v>38.833333333333329</v>
      </c>
      <c r="I382" s="495">
        <v>39.816666666666663</v>
      </c>
      <c r="J382" s="495">
        <v>40.633333333333326</v>
      </c>
      <c r="K382" s="494">
        <v>39</v>
      </c>
      <c r="L382" s="494">
        <v>37.200000000000003</v>
      </c>
      <c r="M382" s="494">
        <v>1302.8988199999999</v>
      </c>
    </row>
    <row r="383" spans="1:13">
      <c r="A383" s="254">
        <v>373</v>
      </c>
      <c r="B383" s="497" t="s">
        <v>272</v>
      </c>
      <c r="C383" s="494">
        <v>648.75</v>
      </c>
      <c r="D383" s="495">
        <v>651.7166666666667</v>
      </c>
      <c r="E383" s="495">
        <v>642.63333333333344</v>
      </c>
      <c r="F383" s="495">
        <v>636.51666666666677</v>
      </c>
      <c r="G383" s="495">
        <v>627.43333333333351</v>
      </c>
      <c r="H383" s="495">
        <v>657.83333333333337</v>
      </c>
      <c r="I383" s="495">
        <v>666.91666666666663</v>
      </c>
      <c r="J383" s="495">
        <v>673.0333333333333</v>
      </c>
      <c r="K383" s="494">
        <v>660.8</v>
      </c>
      <c r="L383" s="494">
        <v>645.6</v>
      </c>
      <c r="M383" s="494">
        <v>0.60275000000000001</v>
      </c>
    </row>
    <row r="384" spans="1:13">
      <c r="A384" s="254">
        <v>374</v>
      </c>
      <c r="B384" s="497" t="s">
        <v>165</v>
      </c>
      <c r="C384" s="494">
        <v>211.05</v>
      </c>
      <c r="D384" s="495">
        <v>211.88333333333333</v>
      </c>
      <c r="E384" s="495">
        <v>208.16666666666666</v>
      </c>
      <c r="F384" s="495">
        <v>205.28333333333333</v>
      </c>
      <c r="G384" s="495">
        <v>201.56666666666666</v>
      </c>
      <c r="H384" s="495">
        <v>214.76666666666665</v>
      </c>
      <c r="I384" s="495">
        <v>218.48333333333335</v>
      </c>
      <c r="J384" s="495">
        <v>221.36666666666665</v>
      </c>
      <c r="K384" s="494">
        <v>215.6</v>
      </c>
      <c r="L384" s="494">
        <v>209</v>
      </c>
      <c r="M384" s="494">
        <v>81.705479999999994</v>
      </c>
    </row>
    <row r="385" spans="1:13">
      <c r="A385" s="254">
        <v>375</v>
      </c>
      <c r="B385" s="497" t="s">
        <v>166</v>
      </c>
      <c r="C385" s="494">
        <v>132.1</v>
      </c>
      <c r="D385" s="495">
        <v>132.23333333333332</v>
      </c>
      <c r="E385" s="495">
        <v>130.86666666666665</v>
      </c>
      <c r="F385" s="495">
        <v>129.63333333333333</v>
      </c>
      <c r="G385" s="495">
        <v>128.26666666666665</v>
      </c>
      <c r="H385" s="495">
        <v>133.46666666666664</v>
      </c>
      <c r="I385" s="495">
        <v>134.83333333333331</v>
      </c>
      <c r="J385" s="495">
        <v>136.06666666666663</v>
      </c>
      <c r="K385" s="494">
        <v>133.6</v>
      </c>
      <c r="L385" s="494">
        <v>131</v>
      </c>
      <c r="M385" s="494">
        <v>21.35313</v>
      </c>
    </row>
    <row r="386" spans="1:13">
      <c r="A386" s="254">
        <v>376</v>
      </c>
      <c r="B386" s="497" t="s">
        <v>465</v>
      </c>
      <c r="C386" s="494">
        <v>242.85</v>
      </c>
      <c r="D386" s="495">
        <v>243.93333333333331</v>
      </c>
      <c r="E386" s="495">
        <v>241.21666666666661</v>
      </c>
      <c r="F386" s="495">
        <v>239.58333333333331</v>
      </c>
      <c r="G386" s="495">
        <v>236.86666666666662</v>
      </c>
      <c r="H386" s="495">
        <v>245.56666666666661</v>
      </c>
      <c r="I386" s="495">
        <v>248.2833333333333</v>
      </c>
      <c r="J386" s="495">
        <v>249.9166666666666</v>
      </c>
      <c r="K386" s="494">
        <v>246.65</v>
      </c>
      <c r="L386" s="494">
        <v>242.3</v>
      </c>
      <c r="M386" s="494">
        <v>1.25143</v>
      </c>
    </row>
    <row r="387" spans="1:13">
      <c r="A387" s="254">
        <v>377</v>
      </c>
      <c r="B387" s="497" t="s">
        <v>466</v>
      </c>
      <c r="C387" s="494">
        <v>543.15</v>
      </c>
      <c r="D387" s="495">
        <v>545.31666666666661</v>
      </c>
      <c r="E387" s="495">
        <v>538.83333333333326</v>
      </c>
      <c r="F387" s="495">
        <v>534.51666666666665</v>
      </c>
      <c r="G387" s="495">
        <v>528.0333333333333</v>
      </c>
      <c r="H387" s="495">
        <v>549.63333333333321</v>
      </c>
      <c r="I387" s="495">
        <v>556.11666666666656</v>
      </c>
      <c r="J387" s="495">
        <v>560.43333333333317</v>
      </c>
      <c r="K387" s="494">
        <v>551.79999999999995</v>
      </c>
      <c r="L387" s="494">
        <v>541</v>
      </c>
      <c r="M387" s="494">
        <v>1.0471200000000001</v>
      </c>
    </row>
    <row r="388" spans="1:13">
      <c r="A388" s="254">
        <v>378</v>
      </c>
      <c r="B388" s="497" t="s">
        <v>467</v>
      </c>
      <c r="C388" s="494">
        <v>29.1</v>
      </c>
      <c r="D388" s="495">
        <v>29.266666666666666</v>
      </c>
      <c r="E388" s="495">
        <v>28.833333333333332</v>
      </c>
      <c r="F388" s="495">
        <v>28.566666666666666</v>
      </c>
      <c r="G388" s="495">
        <v>28.133333333333333</v>
      </c>
      <c r="H388" s="495">
        <v>29.533333333333331</v>
      </c>
      <c r="I388" s="495">
        <v>29.966666666666669</v>
      </c>
      <c r="J388" s="495">
        <v>30.233333333333331</v>
      </c>
      <c r="K388" s="494">
        <v>29.7</v>
      </c>
      <c r="L388" s="494">
        <v>29</v>
      </c>
      <c r="M388" s="494">
        <v>44.63852</v>
      </c>
    </row>
    <row r="389" spans="1:13">
      <c r="A389" s="254">
        <v>379</v>
      </c>
      <c r="B389" s="497" t="s">
        <v>468</v>
      </c>
      <c r="C389" s="494">
        <v>168.35</v>
      </c>
      <c r="D389" s="495">
        <v>169.31666666666663</v>
      </c>
      <c r="E389" s="495">
        <v>165.18333333333328</v>
      </c>
      <c r="F389" s="495">
        <v>162.01666666666665</v>
      </c>
      <c r="G389" s="495">
        <v>157.8833333333333</v>
      </c>
      <c r="H389" s="495">
        <v>172.48333333333326</v>
      </c>
      <c r="I389" s="495">
        <v>176.61666666666665</v>
      </c>
      <c r="J389" s="495">
        <v>179.78333333333325</v>
      </c>
      <c r="K389" s="494">
        <v>173.45</v>
      </c>
      <c r="L389" s="494">
        <v>166.15</v>
      </c>
      <c r="M389" s="494">
        <v>52.382829999999998</v>
      </c>
    </row>
    <row r="390" spans="1:13">
      <c r="A390" s="254">
        <v>380</v>
      </c>
      <c r="B390" s="497" t="s">
        <v>273</v>
      </c>
      <c r="C390" s="494">
        <v>516.70000000000005</v>
      </c>
      <c r="D390" s="495">
        <v>513.66666666666663</v>
      </c>
      <c r="E390" s="495">
        <v>505.33333333333326</v>
      </c>
      <c r="F390" s="495">
        <v>493.96666666666664</v>
      </c>
      <c r="G390" s="495">
        <v>485.63333333333327</v>
      </c>
      <c r="H390" s="495">
        <v>525.0333333333333</v>
      </c>
      <c r="I390" s="495">
        <v>533.36666666666656</v>
      </c>
      <c r="J390" s="495">
        <v>544.73333333333323</v>
      </c>
      <c r="K390" s="494">
        <v>522</v>
      </c>
      <c r="L390" s="494">
        <v>502.3</v>
      </c>
      <c r="M390" s="494">
        <v>2.4661300000000002</v>
      </c>
    </row>
    <row r="391" spans="1:13">
      <c r="A391" s="254">
        <v>381</v>
      </c>
      <c r="B391" s="497" t="s">
        <v>469</v>
      </c>
      <c r="C391" s="494">
        <v>269.14999999999998</v>
      </c>
      <c r="D391" s="495">
        <v>271.23333333333335</v>
      </c>
      <c r="E391" s="495">
        <v>263.9666666666667</v>
      </c>
      <c r="F391" s="495">
        <v>258.78333333333336</v>
      </c>
      <c r="G391" s="495">
        <v>251.51666666666671</v>
      </c>
      <c r="H391" s="495">
        <v>276.41666666666669</v>
      </c>
      <c r="I391" s="495">
        <v>283.68333333333334</v>
      </c>
      <c r="J391" s="495">
        <v>288.86666666666667</v>
      </c>
      <c r="K391" s="494">
        <v>278.5</v>
      </c>
      <c r="L391" s="494">
        <v>266.05</v>
      </c>
      <c r="M391" s="494">
        <v>4.2861099999999999</v>
      </c>
    </row>
    <row r="392" spans="1:13">
      <c r="A392" s="254">
        <v>382</v>
      </c>
      <c r="B392" s="497" t="s">
        <v>470</v>
      </c>
      <c r="C392" s="494">
        <v>79.150000000000006</v>
      </c>
      <c r="D392" s="495">
        <v>80.05</v>
      </c>
      <c r="E392" s="495">
        <v>76.699999999999989</v>
      </c>
      <c r="F392" s="495">
        <v>74.249999999999986</v>
      </c>
      <c r="G392" s="495">
        <v>70.899999999999977</v>
      </c>
      <c r="H392" s="495">
        <v>82.5</v>
      </c>
      <c r="I392" s="495">
        <v>85.85</v>
      </c>
      <c r="J392" s="495">
        <v>88.300000000000011</v>
      </c>
      <c r="K392" s="494">
        <v>83.4</v>
      </c>
      <c r="L392" s="494">
        <v>77.599999999999994</v>
      </c>
      <c r="M392" s="494">
        <v>51.074449999999999</v>
      </c>
    </row>
    <row r="393" spans="1:13">
      <c r="A393" s="254">
        <v>383</v>
      </c>
      <c r="B393" s="497" t="s">
        <v>471</v>
      </c>
      <c r="C393" s="494">
        <v>2019.15</v>
      </c>
      <c r="D393" s="495">
        <v>2028.3</v>
      </c>
      <c r="E393" s="495">
        <v>1990.9499999999998</v>
      </c>
      <c r="F393" s="495">
        <v>1962.7499999999998</v>
      </c>
      <c r="G393" s="495">
        <v>1925.3999999999996</v>
      </c>
      <c r="H393" s="495">
        <v>2056.5</v>
      </c>
      <c r="I393" s="495">
        <v>2093.85</v>
      </c>
      <c r="J393" s="495">
        <v>2122.0500000000002</v>
      </c>
      <c r="K393" s="494">
        <v>2065.65</v>
      </c>
      <c r="L393" s="494">
        <v>2000.1</v>
      </c>
      <c r="M393" s="494">
        <v>0.17444000000000001</v>
      </c>
    </row>
    <row r="394" spans="1:13">
      <c r="A394" s="254">
        <v>384</v>
      </c>
      <c r="B394" s="497" t="s">
        <v>472</v>
      </c>
      <c r="C394" s="494">
        <v>359.7</v>
      </c>
      <c r="D394" s="495">
        <v>360.93333333333339</v>
      </c>
      <c r="E394" s="495">
        <v>355.86666666666679</v>
      </c>
      <c r="F394" s="495">
        <v>352.03333333333342</v>
      </c>
      <c r="G394" s="495">
        <v>346.96666666666681</v>
      </c>
      <c r="H394" s="495">
        <v>364.76666666666677</v>
      </c>
      <c r="I394" s="495">
        <v>369.83333333333337</v>
      </c>
      <c r="J394" s="495">
        <v>373.66666666666674</v>
      </c>
      <c r="K394" s="494">
        <v>366</v>
      </c>
      <c r="L394" s="494">
        <v>357.1</v>
      </c>
      <c r="M394" s="494">
        <v>5.6777499999999996</v>
      </c>
    </row>
    <row r="395" spans="1:13">
      <c r="A395" s="254">
        <v>385</v>
      </c>
      <c r="B395" s="497" t="s">
        <v>473</v>
      </c>
      <c r="C395" s="494">
        <v>177.1</v>
      </c>
      <c r="D395" s="495">
        <v>178.33333333333334</v>
      </c>
      <c r="E395" s="495">
        <v>174.66666666666669</v>
      </c>
      <c r="F395" s="495">
        <v>172.23333333333335</v>
      </c>
      <c r="G395" s="495">
        <v>168.56666666666669</v>
      </c>
      <c r="H395" s="495">
        <v>180.76666666666668</v>
      </c>
      <c r="I395" s="495">
        <v>184.43333333333337</v>
      </c>
      <c r="J395" s="495">
        <v>186.86666666666667</v>
      </c>
      <c r="K395" s="494">
        <v>182</v>
      </c>
      <c r="L395" s="494">
        <v>175.9</v>
      </c>
      <c r="M395" s="494">
        <v>3.9752999999999998</v>
      </c>
    </row>
    <row r="396" spans="1:13">
      <c r="A396" s="254">
        <v>386</v>
      </c>
      <c r="B396" s="497" t="s">
        <v>474</v>
      </c>
      <c r="C396" s="494">
        <v>945.15</v>
      </c>
      <c r="D396" s="495">
        <v>950.13333333333321</v>
      </c>
      <c r="E396" s="495">
        <v>933.21666666666647</v>
      </c>
      <c r="F396" s="495">
        <v>921.2833333333333</v>
      </c>
      <c r="G396" s="495">
        <v>904.36666666666656</v>
      </c>
      <c r="H396" s="495">
        <v>962.06666666666638</v>
      </c>
      <c r="I396" s="495">
        <v>978.98333333333312</v>
      </c>
      <c r="J396" s="495">
        <v>990.91666666666629</v>
      </c>
      <c r="K396" s="494">
        <v>967.05</v>
      </c>
      <c r="L396" s="494">
        <v>938.2</v>
      </c>
      <c r="M396" s="494">
        <v>1.21774</v>
      </c>
    </row>
    <row r="397" spans="1:13">
      <c r="A397" s="254">
        <v>387</v>
      </c>
      <c r="B397" s="497" t="s">
        <v>167</v>
      </c>
      <c r="C397" s="494">
        <v>1982.05</v>
      </c>
      <c r="D397" s="495">
        <v>1989.4666666666665</v>
      </c>
      <c r="E397" s="495">
        <v>1972.583333333333</v>
      </c>
      <c r="F397" s="495">
        <v>1963.1166666666666</v>
      </c>
      <c r="G397" s="495">
        <v>1946.2333333333331</v>
      </c>
      <c r="H397" s="495">
        <v>1998.9333333333329</v>
      </c>
      <c r="I397" s="495">
        <v>2015.8166666666666</v>
      </c>
      <c r="J397" s="495">
        <v>2025.2833333333328</v>
      </c>
      <c r="K397" s="494">
        <v>2006.35</v>
      </c>
      <c r="L397" s="494">
        <v>1980</v>
      </c>
      <c r="M397" s="494">
        <v>64.784819999999996</v>
      </c>
    </row>
    <row r="398" spans="1:13">
      <c r="A398" s="254">
        <v>388</v>
      </c>
      <c r="B398" s="497" t="s">
        <v>815</v>
      </c>
      <c r="C398" s="494">
        <v>963.95</v>
      </c>
      <c r="D398" s="495">
        <v>963.6</v>
      </c>
      <c r="E398" s="495">
        <v>947.55000000000007</v>
      </c>
      <c r="F398" s="495">
        <v>931.15000000000009</v>
      </c>
      <c r="G398" s="495">
        <v>915.10000000000014</v>
      </c>
      <c r="H398" s="495">
        <v>980</v>
      </c>
      <c r="I398" s="495">
        <v>996.05</v>
      </c>
      <c r="J398" s="495">
        <v>1012.4499999999999</v>
      </c>
      <c r="K398" s="494">
        <v>979.65</v>
      </c>
      <c r="L398" s="494">
        <v>947.2</v>
      </c>
      <c r="M398" s="494">
        <v>19.792100000000001</v>
      </c>
    </row>
    <row r="399" spans="1:13">
      <c r="A399" s="254">
        <v>389</v>
      </c>
      <c r="B399" s="497" t="s">
        <v>274</v>
      </c>
      <c r="C399" s="494">
        <v>910.1</v>
      </c>
      <c r="D399" s="495">
        <v>908.75</v>
      </c>
      <c r="E399" s="495">
        <v>901.55</v>
      </c>
      <c r="F399" s="495">
        <v>893</v>
      </c>
      <c r="G399" s="495">
        <v>885.8</v>
      </c>
      <c r="H399" s="495">
        <v>917.3</v>
      </c>
      <c r="I399" s="495">
        <v>924.5</v>
      </c>
      <c r="J399" s="495">
        <v>933.05</v>
      </c>
      <c r="K399" s="494">
        <v>915.95</v>
      </c>
      <c r="L399" s="494">
        <v>900.2</v>
      </c>
      <c r="M399" s="494">
        <v>13.448130000000001</v>
      </c>
    </row>
    <row r="400" spans="1:13">
      <c r="A400" s="254">
        <v>390</v>
      </c>
      <c r="B400" s="497" t="s">
        <v>476</v>
      </c>
      <c r="C400" s="494">
        <v>25.05</v>
      </c>
      <c r="D400" s="495">
        <v>24.95</v>
      </c>
      <c r="E400" s="495">
        <v>24.75</v>
      </c>
      <c r="F400" s="495">
        <v>24.45</v>
      </c>
      <c r="G400" s="495">
        <v>24.25</v>
      </c>
      <c r="H400" s="495">
        <v>25.25</v>
      </c>
      <c r="I400" s="495">
        <v>25.449999999999996</v>
      </c>
      <c r="J400" s="495">
        <v>25.75</v>
      </c>
      <c r="K400" s="494">
        <v>25.15</v>
      </c>
      <c r="L400" s="494">
        <v>24.65</v>
      </c>
      <c r="M400" s="494">
        <v>20.767810000000001</v>
      </c>
    </row>
    <row r="401" spans="1:13">
      <c r="A401" s="254">
        <v>391</v>
      </c>
      <c r="B401" s="497" t="s">
        <v>477</v>
      </c>
      <c r="C401" s="494">
        <v>2186.4</v>
      </c>
      <c r="D401" s="495">
        <v>2185.3666666666663</v>
      </c>
      <c r="E401" s="495">
        <v>2165.4833333333327</v>
      </c>
      <c r="F401" s="495">
        <v>2144.5666666666662</v>
      </c>
      <c r="G401" s="495">
        <v>2124.6833333333325</v>
      </c>
      <c r="H401" s="495">
        <v>2206.2833333333328</v>
      </c>
      <c r="I401" s="495">
        <v>2226.166666666667</v>
      </c>
      <c r="J401" s="495">
        <v>2247.083333333333</v>
      </c>
      <c r="K401" s="494">
        <v>2205.25</v>
      </c>
      <c r="L401" s="494">
        <v>2164.4499999999998</v>
      </c>
      <c r="M401" s="494">
        <v>0.23218</v>
      </c>
    </row>
    <row r="402" spans="1:13">
      <c r="A402" s="254">
        <v>392</v>
      </c>
      <c r="B402" s="497" t="s">
        <v>172</v>
      </c>
      <c r="C402" s="494">
        <v>6259.35</v>
      </c>
      <c r="D402" s="495">
        <v>6258.4333333333343</v>
      </c>
      <c r="E402" s="495">
        <v>6153.3166666666684</v>
      </c>
      <c r="F402" s="495">
        <v>6047.2833333333338</v>
      </c>
      <c r="G402" s="495">
        <v>5942.1666666666679</v>
      </c>
      <c r="H402" s="495">
        <v>6364.466666666669</v>
      </c>
      <c r="I402" s="495">
        <v>6469.5833333333339</v>
      </c>
      <c r="J402" s="495">
        <v>6575.6166666666695</v>
      </c>
      <c r="K402" s="494">
        <v>6363.55</v>
      </c>
      <c r="L402" s="494">
        <v>6152.4</v>
      </c>
      <c r="M402" s="494">
        <v>2.1323300000000001</v>
      </c>
    </row>
    <row r="403" spans="1:13">
      <c r="A403" s="254">
        <v>393</v>
      </c>
      <c r="B403" s="497" t="s">
        <v>478</v>
      </c>
      <c r="C403" s="494">
        <v>8218.2000000000007</v>
      </c>
      <c r="D403" s="495">
        <v>8207.9666666666672</v>
      </c>
      <c r="E403" s="495">
        <v>8164.9333333333343</v>
      </c>
      <c r="F403" s="495">
        <v>8111.666666666667</v>
      </c>
      <c r="G403" s="495">
        <v>8068.6333333333341</v>
      </c>
      <c r="H403" s="495">
        <v>8261.2333333333336</v>
      </c>
      <c r="I403" s="495">
        <v>8304.2666666666664</v>
      </c>
      <c r="J403" s="495">
        <v>8357.5333333333347</v>
      </c>
      <c r="K403" s="494">
        <v>8251</v>
      </c>
      <c r="L403" s="494">
        <v>8154.7</v>
      </c>
      <c r="M403" s="494">
        <v>0.26101000000000002</v>
      </c>
    </row>
    <row r="404" spans="1:13">
      <c r="A404" s="254">
        <v>394</v>
      </c>
      <c r="B404" s="497" t="s">
        <v>479</v>
      </c>
      <c r="C404" s="494">
        <v>5320.55</v>
      </c>
      <c r="D404" s="495">
        <v>5303.3166666666666</v>
      </c>
      <c r="E404" s="495">
        <v>5256.6333333333332</v>
      </c>
      <c r="F404" s="495">
        <v>5192.7166666666662</v>
      </c>
      <c r="G404" s="495">
        <v>5146.0333333333328</v>
      </c>
      <c r="H404" s="495">
        <v>5367.2333333333336</v>
      </c>
      <c r="I404" s="495">
        <v>5413.9166666666661</v>
      </c>
      <c r="J404" s="495">
        <v>5477.8333333333339</v>
      </c>
      <c r="K404" s="494">
        <v>5350</v>
      </c>
      <c r="L404" s="494">
        <v>5239.3999999999996</v>
      </c>
      <c r="M404" s="494">
        <v>6.2289999999999998E-2</v>
      </c>
    </row>
    <row r="405" spans="1:13">
      <c r="A405" s="254">
        <v>395</v>
      </c>
      <c r="B405" s="497" t="s">
        <v>759</v>
      </c>
      <c r="C405" s="494">
        <v>96.5</v>
      </c>
      <c r="D405" s="495">
        <v>96.583333333333329</v>
      </c>
      <c r="E405" s="495">
        <v>93.666666666666657</v>
      </c>
      <c r="F405" s="495">
        <v>90.833333333333329</v>
      </c>
      <c r="G405" s="495">
        <v>87.916666666666657</v>
      </c>
      <c r="H405" s="495">
        <v>99.416666666666657</v>
      </c>
      <c r="I405" s="495">
        <v>102.33333333333331</v>
      </c>
      <c r="J405" s="495">
        <v>105.16666666666666</v>
      </c>
      <c r="K405" s="494">
        <v>99.5</v>
      </c>
      <c r="L405" s="494">
        <v>93.75</v>
      </c>
      <c r="M405" s="494">
        <v>16.662299999999998</v>
      </c>
    </row>
    <row r="406" spans="1:13">
      <c r="A406" s="254">
        <v>396</v>
      </c>
      <c r="B406" s="497" t="s">
        <v>480</v>
      </c>
      <c r="C406" s="494">
        <v>391.8</v>
      </c>
      <c r="D406" s="495">
        <v>392.58333333333331</v>
      </c>
      <c r="E406" s="495">
        <v>390.36666666666662</v>
      </c>
      <c r="F406" s="495">
        <v>388.93333333333328</v>
      </c>
      <c r="G406" s="495">
        <v>386.71666666666658</v>
      </c>
      <c r="H406" s="495">
        <v>394.01666666666665</v>
      </c>
      <c r="I406" s="495">
        <v>396.23333333333335</v>
      </c>
      <c r="J406" s="495">
        <v>397.66666666666669</v>
      </c>
      <c r="K406" s="494">
        <v>394.8</v>
      </c>
      <c r="L406" s="494">
        <v>391.15</v>
      </c>
      <c r="M406" s="494">
        <v>0.88673999999999997</v>
      </c>
    </row>
    <row r="407" spans="1:13">
      <c r="A407" s="254">
        <v>397</v>
      </c>
      <c r="B407" s="497" t="s">
        <v>761</v>
      </c>
      <c r="C407" s="494">
        <v>267.89999999999998</v>
      </c>
      <c r="D407" s="495">
        <v>270.10000000000002</v>
      </c>
      <c r="E407" s="495">
        <v>263.90000000000003</v>
      </c>
      <c r="F407" s="495">
        <v>259.90000000000003</v>
      </c>
      <c r="G407" s="495">
        <v>253.70000000000005</v>
      </c>
      <c r="H407" s="495">
        <v>274.10000000000002</v>
      </c>
      <c r="I407" s="495">
        <v>280.30000000000007</v>
      </c>
      <c r="J407" s="495">
        <v>284.3</v>
      </c>
      <c r="K407" s="494">
        <v>276.3</v>
      </c>
      <c r="L407" s="494">
        <v>266.10000000000002</v>
      </c>
      <c r="M407" s="494">
        <v>4.4574499999999997</v>
      </c>
    </row>
    <row r="408" spans="1:13">
      <c r="A408" s="254">
        <v>398</v>
      </c>
      <c r="B408" s="497" t="s">
        <v>481</v>
      </c>
      <c r="C408" s="494">
        <v>2108.25</v>
      </c>
      <c r="D408" s="495">
        <v>2117.7333333333331</v>
      </c>
      <c r="E408" s="495">
        <v>2090.5166666666664</v>
      </c>
      <c r="F408" s="495">
        <v>2072.7833333333333</v>
      </c>
      <c r="G408" s="495">
        <v>2045.5666666666666</v>
      </c>
      <c r="H408" s="495">
        <v>2135.4666666666662</v>
      </c>
      <c r="I408" s="495">
        <v>2162.6833333333325</v>
      </c>
      <c r="J408" s="495">
        <v>2180.4166666666661</v>
      </c>
      <c r="K408" s="494">
        <v>2144.9499999999998</v>
      </c>
      <c r="L408" s="494">
        <v>2100</v>
      </c>
      <c r="M408" s="494">
        <v>4.3099999999999999E-2</v>
      </c>
    </row>
    <row r="409" spans="1:13">
      <c r="A409" s="254">
        <v>399</v>
      </c>
      <c r="B409" s="497" t="s">
        <v>482</v>
      </c>
      <c r="C409" s="494">
        <v>386.85</v>
      </c>
      <c r="D409" s="495">
        <v>383.45</v>
      </c>
      <c r="E409" s="495">
        <v>374.9</v>
      </c>
      <c r="F409" s="495">
        <v>362.95</v>
      </c>
      <c r="G409" s="495">
        <v>354.4</v>
      </c>
      <c r="H409" s="495">
        <v>395.4</v>
      </c>
      <c r="I409" s="495">
        <v>403.95000000000005</v>
      </c>
      <c r="J409" s="495">
        <v>415.9</v>
      </c>
      <c r="K409" s="494">
        <v>392</v>
      </c>
      <c r="L409" s="494">
        <v>371.5</v>
      </c>
      <c r="M409" s="494">
        <v>4.7158499999999997</v>
      </c>
    </row>
    <row r="410" spans="1:13">
      <c r="A410" s="254">
        <v>400</v>
      </c>
      <c r="B410" s="497" t="s">
        <v>760</v>
      </c>
      <c r="C410" s="494">
        <v>112</v>
      </c>
      <c r="D410" s="495">
        <v>112.58333333333333</v>
      </c>
      <c r="E410" s="495">
        <v>110.46666666666665</v>
      </c>
      <c r="F410" s="495">
        <v>108.93333333333332</v>
      </c>
      <c r="G410" s="495">
        <v>106.81666666666665</v>
      </c>
      <c r="H410" s="495">
        <v>114.11666666666666</v>
      </c>
      <c r="I410" s="495">
        <v>116.23333333333333</v>
      </c>
      <c r="J410" s="495">
        <v>117.76666666666667</v>
      </c>
      <c r="K410" s="494">
        <v>114.7</v>
      </c>
      <c r="L410" s="494">
        <v>111.05</v>
      </c>
      <c r="M410" s="494">
        <v>15.38467</v>
      </c>
    </row>
    <row r="411" spans="1:13">
      <c r="A411" s="254">
        <v>401</v>
      </c>
      <c r="B411" s="497" t="s">
        <v>483</v>
      </c>
      <c r="C411" s="494">
        <v>203.85</v>
      </c>
      <c r="D411" s="495">
        <v>204.45000000000002</v>
      </c>
      <c r="E411" s="495">
        <v>202.40000000000003</v>
      </c>
      <c r="F411" s="495">
        <v>200.95000000000002</v>
      </c>
      <c r="G411" s="495">
        <v>198.90000000000003</v>
      </c>
      <c r="H411" s="495">
        <v>205.90000000000003</v>
      </c>
      <c r="I411" s="495">
        <v>207.95000000000005</v>
      </c>
      <c r="J411" s="495">
        <v>209.40000000000003</v>
      </c>
      <c r="K411" s="494">
        <v>206.5</v>
      </c>
      <c r="L411" s="494">
        <v>203</v>
      </c>
      <c r="M411" s="494">
        <v>0.69649000000000005</v>
      </c>
    </row>
    <row r="412" spans="1:13">
      <c r="A412" s="254">
        <v>402</v>
      </c>
      <c r="B412" s="497" t="s">
        <v>170</v>
      </c>
      <c r="C412" s="494">
        <v>31748.75</v>
      </c>
      <c r="D412" s="495">
        <v>31619.583333333332</v>
      </c>
      <c r="E412" s="495">
        <v>31249.166666666664</v>
      </c>
      <c r="F412" s="495">
        <v>30749.583333333332</v>
      </c>
      <c r="G412" s="495">
        <v>30379.166666666664</v>
      </c>
      <c r="H412" s="495">
        <v>32119.166666666664</v>
      </c>
      <c r="I412" s="495">
        <v>32489.583333333328</v>
      </c>
      <c r="J412" s="495">
        <v>32989.166666666664</v>
      </c>
      <c r="K412" s="494">
        <v>31990</v>
      </c>
      <c r="L412" s="494">
        <v>31120</v>
      </c>
      <c r="M412" s="494">
        <v>1.46698</v>
      </c>
    </row>
    <row r="413" spans="1:13">
      <c r="A413" s="254">
        <v>403</v>
      </c>
      <c r="B413" s="497" t="s">
        <v>484</v>
      </c>
      <c r="C413" s="494">
        <v>1482.1</v>
      </c>
      <c r="D413" s="495">
        <v>1482.8999999999999</v>
      </c>
      <c r="E413" s="495">
        <v>1465.7999999999997</v>
      </c>
      <c r="F413" s="495">
        <v>1449.4999999999998</v>
      </c>
      <c r="G413" s="495">
        <v>1432.3999999999996</v>
      </c>
      <c r="H413" s="495">
        <v>1499.1999999999998</v>
      </c>
      <c r="I413" s="495">
        <v>1516.2999999999997</v>
      </c>
      <c r="J413" s="495">
        <v>1532.6</v>
      </c>
      <c r="K413" s="494">
        <v>1500</v>
      </c>
      <c r="L413" s="494">
        <v>1466.6</v>
      </c>
      <c r="M413" s="494">
        <v>9.6519999999999995E-2</v>
      </c>
    </row>
    <row r="414" spans="1:13">
      <c r="A414" s="254">
        <v>404</v>
      </c>
      <c r="B414" s="497" t="s">
        <v>173</v>
      </c>
      <c r="C414" s="494">
        <v>1469.6</v>
      </c>
      <c r="D414" s="495">
        <v>1473.8</v>
      </c>
      <c r="E414" s="495">
        <v>1450.8</v>
      </c>
      <c r="F414" s="495">
        <v>1432</v>
      </c>
      <c r="G414" s="495">
        <v>1409</v>
      </c>
      <c r="H414" s="495">
        <v>1492.6</v>
      </c>
      <c r="I414" s="495">
        <v>1515.6</v>
      </c>
      <c r="J414" s="495">
        <v>1534.3999999999999</v>
      </c>
      <c r="K414" s="494">
        <v>1496.8</v>
      </c>
      <c r="L414" s="494">
        <v>1455</v>
      </c>
      <c r="M414" s="494">
        <v>20.43647</v>
      </c>
    </row>
    <row r="415" spans="1:13">
      <c r="A415" s="254">
        <v>405</v>
      </c>
      <c r="B415" s="497" t="s">
        <v>171</v>
      </c>
      <c r="C415" s="494">
        <v>1849</v>
      </c>
      <c r="D415" s="495">
        <v>1867.4333333333334</v>
      </c>
      <c r="E415" s="495">
        <v>1822.8666666666668</v>
      </c>
      <c r="F415" s="495">
        <v>1796.7333333333333</v>
      </c>
      <c r="G415" s="495">
        <v>1752.1666666666667</v>
      </c>
      <c r="H415" s="495">
        <v>1893.5666666666668</v>
      </c>
      <c r="I415" s="495">
        <v>1938.1333333333334</v>
      </c>
      <c r="J415" s="495">
        <v>1964.2666666666669</v>
      </c>
      <c r="K415" s="494">
        <v>1912</v>
      </c>
      <c r="L415" s="494">
        <v>1841.3</v>
      </c>
      <c r="M415" s="494">
        <v>10.5998</v>
      </c>
    </row>
    <row r="416" spans="1:13">
      <c r="A416" s="254">
        <v>406</v>
      </c>
      <c r="B416" s="497" t="s">
        <v>485</v>
      </c>
      <c r="C416" s="494">
        <v>519.54999999999995</v>
      </c>
      <c r="D416" s="495">
        <v>518.33333333333337</v>
      </c>
      <c r="E416" s="495">
        <v>502.66666666666674</v>
      </c>
      <c r="F416" s="495">
        <v>485.78333333333336</v>
      </c>
      <c r="G416" s="495">
        <v>470.11666666666673</v>
      </c>
      <c r="H416" s="495">
        <v>535.2166666666667</v>
      </c>
      <c r="I416" s="495">
        <v>550.88333333333344</v>
      </c>
      <c r="J416" s="495">
        <v>567.76666666666677</v>
      </c>
      <c r="K416" s="494">
        <v>534</v>
      </c>
      <c r="L416" s="494">
        <v>501.45</v>
      </c>
      <c r="M416" s="494">
        <v>9.0085499999999996</v>
      </c>
    </row>
    <row r="417" spans="1:13">
      <c r="A417" s="254">
        <v>407</v>
      </c>
      <c r="B417" s="497" t="s">
        <v>486</v>
      </c>
      <c r="C417" s="494">
        <v>1312</v>
      </c>
      <c r="D417" s="495">
        <v>1315.2333333333333</v>
      </c>
      <c r="E417" s="495">
        <v>1272.4666666666667</v>
      </c>
      <c r="F417" s="495">
        <v>1232.9333333333334</v>
      </c>
      <c r="G417" s="495">
        <v>1190.1666666666667</v>
      </c>
      <c r="H417" s="495">
        <v>1354.7666666666667</v>
      </c>
      <c r="I417" s="495">
        <v>1397.5333333333335</v>
      </c>
      <c r="J417" s="495">
        <v>1437.0666666666666</v>
      </c>
      <c r="K417" s="494">
        <v>1358</v>
      </c>
      <c r="L417" s="494">
        <v>1275.7</v>
      </c>
      <c r="M417" s="494">
        <v>0.16733000000000001</v>
      </c>
    </row>
    <row r="418" spans="1:13">
      <c r="A418" s="254">
        <v>408</v>
      </c>
      <c r="B418" s="497" t="s">
        <v>762</v>
      </c>
      <c r="C418" s="494">
        <v>1377.75</v>
      </c>
      <c r="D418" s="495">
        <v>1380.8500000000001</v>
      </c>
      <c r="E418" s="495">
        <v>1351.7000000000003</v>
      </c>
      <c r="F418" s="495">
        <v>1325.65</v>
      </c>
      <c r="G418" s="495">
        <v>1296.5000000000002</v>
      </c>
      <c r="H418" s="495">
        <v>1406.9000000000003</v>
      </c>
      <c r="I418" s="495">
        <v>1436.0500000000004</v>
      </c>
      <c r="J418" s="495">
        <v>1462.1000000000004</v>
      </c>
      <c r="K418" s="494">
        <v>1410</v>
      </c>
      <c r="L418" s="494">
        <v>1354.8</v>
      </c>
      <c r="M418" s="494">
        <v>0.64036999999999999</v>
      </c>
    </row>
    <row r="419" spans="1:13">
      <c r="A419" s="254">
        <v>409</v>
      </c>
      <c r="B419" s="497" t="s">
        <v>487</v>
      </c>
      <c r="C419" s="494">
        <v>590.5</v>
      </c>
      <c r="D419" s="495">
        <v>593.98333333333335</v>
      </c>
      <c r="E419" s="495">
        <v>580.51666666666665</v>
      </c>
      <c r="F419" s="495">
        <v>570.5333333333333</v>
      </c>
      <c r="G419" s="495">
        <v>557.06666666666661</v>
      </c>
      <c r="H419" s="495">
        <v>603.9666666666667</v>
      </c>
      <c r="I419" s="495">
        <v>617.43333333333339</v>
      </c>
      <c r="J419" s="495">
        <v>627.41666666666674</v>
      </c>
      <c r="K419" s="494">
        <v>607.45000000000005</v>
      </c>
      <c r="L419" s="494">
        <v>584</v>
      </c>
      <c r="M419" s="494">
        <v>4.4535600000000004</v>
      </c>
    </row>
    <row r="420" spans="1:13">
      <c r="A420" s="254">
        <v>410</v>
      </c>
      <c r="B420" s="497" t="s">
        <v>488</v>
      </c>
      <c r="C420" s="494">
        <v>8.65</v>
      </c>
      <c r="D420" s="495">
        <v>8.6333333333333346</v>
      </c>
      <c r="E420" s="495">
        <v>8.4666666666666686</v>
      </c>
      <c r="F420" s="495">
        <v>8.2833333333333332</v>
      </c>
      <c r="G420" s="495">
        <v>8.1166666666666671</v>
      </c>
      <c r="H420" s="495">
        <v>8.81666666666667</v>
      </c>
      <c r="I420" s="495">
        <v>8.9833333333333378</v>
      </c>
      <c r="J420" s="495">
        <v>9.1666666666666714</v>
      </c>
      <c r="K420" s="494">
        <v>8.8000000000000007</v>
      </c>
      <c r="L420" s="494">
        <v>8.4499999999999993</v>
      </c>
      <c r="M420" s="494">
        <v>129.34986000000001</v>
      </c>
    </row>
    <row r="421" spans="1:13">
      <c r="A421" s="254">
        <v>411</v>
      </c>
      <c r="B421" s="497" t="s">
        <v>763</v>
      </c>
      <c r="C421" s="494">
        <v>71.05</v>
      </c>
      <c r="D421" s="495">
        <v>70.88333333333334</v>
      </c>
      <c r="E421" s="495">
        <v>70.316666666666677</v>
      </c>
      <c r="F421" s="495">
        <v>69.583333333333343</v>
      </c>
      <c r="G421" s="495">
        <v>69.01666666666668</v>
      </c>
      <c r="H421" s="495">
        <v>71.616666666666674</v>
      </c>
      <c r="I421" s="495">
        <v>72.183333333333337</v>
      </c>
      <c r="J421" s="495">
        <v>72.916666666666671</v>
      </c>
      <c r="K421" s="494">
        <v>71.45</v>
      </c>
      <c r="L421" s="494">
        <v>70.150000000000006</v>
      </c>
      <c r="M421" s="494">
        <v>16.656849999999999</v>
      </c>
    </row>
    <row r="422" spans="1:13">
      <c r="A422" s="254">
        <v>412</v>
      </c>
      <c r="B422" s="497" t="s">
        <v>489</v>
      </c>
      <c r="C422" s="494">
        <v>102.2</v>
      </c>
      <c r="D422" s="495">
        <v>103.58333333333333</v>
      </c>
      <c r="E422" s="495">
        <v>99.166666666666657</v>
      </c>
      <c r="F422" s="495">
        <v>96.133333333333326</v>
      </c>
      <c r="G422" s="495">
        <v>91.716666666666654</v>
      </c>
      <c r="H422" s="495">
        <v>106.61666666666666</v>
      </c>
      <c r="I422" s="495">
        <v>111.03333333333332</v>
      </c>
      <c r="J422" s="495">
        <v>114.06666666666666</v>
      </c>
      <c r="K422" s="494">
        <v>108</v>
      </c>
      <c r="L422" s="494">
        <v>100.55</v>
      </c>
      <c r="M422" s="494">
        <v>13.60891</v>
      </c>
    </row>
    <row r="423" spans="1:13">
      <c r="A423" s="254">
        <v>413</v>
      </c>
      <c r="B423" s="497" t="s">
        <v>169</v>
      </c>
      <c r="C423" s="494">
        <v>353</v>
      </c>
      <c r="D423" s="495">
        <v>356.23333333333335</v>
      </c>
      <c r="E423" s="495">
        <v>347.9666666666667</v>
      </c>
      <c r="F423" s="495">
        <v>342.93333333333334</v>
      </c>
      <c r="G423" s="495">
        <v>334.66666666666669</v>
      </c>
      <c r="H423" s="495">
        <v>361.26666666666671</v>
      </c>
      <c r="I423" s="495">
        <v>369.53333333333336</v>
      </c>
      <c r="J423" s="495">
        <v>374.56666666666672</v>
      </c>
      <c r="K423" s="494">
        <v>364.5</v>
      </c>
      <c r="L423" s="494">
        <v>351.2</v>
      </c>
      <c r="M423" s="494">
        <v>464.73099999999999</v>
      </c>
    </row>
    <row r="424" spans="1:13">
      <c r="A424" s="254">
        <v>414</v>
      </c>
      <c r="B424" s="497" t="s">
        <v>168</v>
      </c>
      <c r="C424" s="494">
        <v>94.35</v>
      </c>
      <c r="D424" s="495">
        <v>94.883333333333326</v>
      </c>
      <c r="E424" s="495">
        <v>91.766666666666652</v>
      </c>
      <c r="F424" s="495">
        <v>89.183333333333323</v>
      </c>
      <c r="G424" s="495">
        <v>86.066666666666649</v>
      </c>
      <c r="H424" s="495">
        <v>97.466666666666654</v>
      </c>
      <c r="I424" s="495">
        <v>100.58333333333333</v>
      </c>
      <c r="J424" s="495">
        <v>103.16666666666666</v>
      </c>
      <c r="K424" s="494">
        <v>98</v>
      </c>
      <c r="L424" s="494">
        <v>92.3</v>
      </c>
      <c r="M424" s="494">
        <v>702.29431999999997</v>
      </c>
    </row>
    <row r="425" spans="1:13">
      <c r="A425" s="254">
        <v>415</v>
      </c>
      <c r="B425" s="497" t="s">
        <v>766</v>
      </c>
      <c r="C425" s="494">
        <v>326.10000000000002</v>
      </c>
      <c r="D425" s="495">
        <v>324.63333333333338</v>
      </c>
      <c r="E425" s="495">
        <v>305.46666666666675</v>
      </c>
      <c r="F425" s="495">
        <v>284.83333333333337</v>
      </c>
      <c r="G425" s="495">
        <v>265.66666666666674</v>
      </c>
      <c r="H425" s="495">
        <v>345.26666666666677</v>
      </c>
      <c r="I425" s="495">
        <v>364.43333333333339</v>
      </c>
      <c r="J425" s="495">
        <v>385.06666666666678</v>
      </c>
      <c r="K425" s="494">
        <v>343.8</v>
      </c>
      <c r="L425" s="494">
        <v>304</v>
      </c>
      <c r="M425" s="494">
        <v>67.938800000000001</v>
      </c>
    </row>
    <row r="426" spans="1:13">
      <c r="A426" s="254">
        <v>416</v>
      </c>
      <c r="B426" s="497" t="s">
        <v>836</v>
      </c>
      <c r="C426" s="494">
        <v>233.3</v>
      </c>
      <c r="D426" s="495">
        <v>233.5</v>
      </c>
      <c r="E426" s="495">
        <v>229.7</v>
      </c>
      <c r="F426" s="495">
        <v>226.1</v>
      </c>
      <c r="G426" s="495">
        <v>222.29999999999998</v>
      </c>
      <c r="H426" s="495">
        <v>237.1</v>
      </c>
      <c r="I426" s="495">
        <v>240.9</v>
      </c>
      <c r="J426" s="495">
        <v>244.5</v>
      </c>
      <c r="K426" s="494">
        <v>237.3</v>
      </c>
      <c r="L426" s="494">
        <v>229.9</v>
      </c>
      <c r="M426" s="494">
        <v>4.1771700000000003</v>
      </c>
    </row>
    <row r="427" spans="1:13">
      <c r="A427" s="254">
        <v>417</v>
      </c>
      <c r="B427" s="497" t="s">
        <v>174</v>
      </c>
      <c r="C427" s="494">
        <v>862.8</v>
      </c>
      <c r="D427" s="495">
        <v>865.81666666666661</v>
      </c>
      <c r="E427" s="495">
        <v>834.83333333333326</v>
      </c>
      <c r="F427" s="495">
        <v>806.86666666666667</v>
      </c>
      <c r="G427" s="495">
        <v>775.88333333333333</v>
      </c>
      <c r="H427" s="495">
        <v>893.78333333333319</v>
      </c>
      <c r="I427" s="495">
        <v>924.76666666666654</v>
      </c>
      <c r="J427" s="495">
        <v>952.73333333333312</v>
      </c>
      <c r="K427" s="494">
        <v>896.8</v>
      </c>
      <c r="L427" s="494">
        <v>837.85</v>
      </c>
      <c r="M427" s="494">
        <v>8.7353000000000005</v>
      </c>
    </row>
    <row r="428" spans="1:13">
      <c r="A428" s="254">
        <v>418</v>
      </c>
      <c r="B428" s="497" t="s">
        <v>490</v>
      </c>
      <c r="C428" s="494">
        <v>546.1</v>
      </c>
      <c r="D428" s="495">
        <v>550.0333333333333</v>
      </c>
      <c r="E428" s="495">
        <v>538.06666666666661</v>
      </c>
      <c r="F428" s="495">
        <v>530.0333333333333</v>
      </c>
      <c r="G428" s="495">
        <v>518.06666666666661</v>
      </c>
      <c r="H428" s="495">
        <v>558.06666666666661</v>
      </c>
      <c r="I428" s="495">
        <v>570.0333333333333</v>
      </c>
      <c r="J428" s="495">
        <v>578.06666666666661</v>
      </c>
      <c r="K428" s="494">
        <v>562</v>
      </c>
      <c r="L428" s="494">
        <v>542</v>
      </c>
      <c r="M428" s="494">
        <v>2.3595700000000002</v>
      </c>
    </row>
    <row r="429" spans="1:13">
      <c r="A429" s="254">
        <v>419</v>
      </c>
      <c r="B429" s="497" t="s">
        <v>793</v>
      </c>
      <c r="C429" s="494">
        <v>293.25</v>
      </c>
      <c r="D429" s="495">
        <v>293.88333333333333</v>
      </c>
      <c r="E429" s="495">
        <v>289.86666666666667</v>
      </c>
      <c r="F429" s="495">
        <v>286.48333333333335</v>
      </c>
      <c r="G429" s="495">
        <v>282.4666666666667</v>
      </c>
      <c r="H429" s="495">
        <v>297.26666666666665</v>
      </c>
      <c r="I429" s="495">
        <v>301.2833333333333</v>
      </c>
      <c r="J429" s="495">
        <v>304.66666666666663</v>
      </c>
      <c r="K429" s="494">
        <v>297.89999999999998</v>
      </c>
      <c r="L429" s="494">
        <v>290.5</v>
      </c>
      <c r="M429" s="494">
        <v>4.7146699999999999</v>
      </c>
    </row>
    <row r="430" spans="1:13">
      <c r="A430" s="254">
        <v>420</v>
      </c>
      <c r="B430" s="497" t="s">
        <v>491</v>
      </c>
      <c r="C430" s="494">
        <v>167.6</v>
      </c>
      <c r="D430" s="495">
        <v>166.68333333333331</v>
      </c>
      <c r="E430" s="495">
        <v>162.66666666666663</v>
      </c>
      <c r="F430" s="495">
        <v>157.73333333333332</v>
      </c>
      <c r="G430" s="495">
        <v>153.71666666666664</v>
      </c>
      <c r="H430" s="495">
        <v>171.61666666666662</v>
      </c>
      <c r="I430" s="495">
        <v>175.63333333333333</v>
      </c>
      <c r="J430" s="495">
        <v>180.56666666666661</v>
      </c>
      <c r="K430" s="494">
        <v>170.7</v>
      </c>
      <c r="L430" s="494">
        <v>161.75</v>
      </c>
      <c r="M430" s="494">
        <v>12.50248</v>
      </c>
    </row>
    <row r="431" spans="1:13">
      <c r="A431" s="254">
        <v>421</v>
      </c>
      <c r="B431" s="497" t="s">
        <v>175</v>
      </c>
      <c r="C431" s="494">
        <v>636.75</v>
      </c>
      <c r="D431" s="495">
        <v>629.41666666666663</v>
      </c>
      <c r="E431" s="495">
        <v>616.83333333333326</v>
      </c>
      <c r="F431" s="495">
        <v>596.91666666666663</v>
      </c>
      <c r="G431" s="495">
        <v>584.33333333333326</v>
      </c>
      <c r="H431" s="495">
        <v>649.33333333333326</v>
      </c>
      <c r="I431" s="495">
        <v>661.91666666666652</v>
      </c>
      <c r="J431" s="495">
        <v>681.83333333333326</v>
      </c>
      <c r="K431" s="494">
        <v>642</v>
      </c>
      <c r="L431" s="494">
        <v>609.5</v>
      </c>
      <c r="M431" s="494">
        <v>167.55446000000001</v>
      </c>
    </row>
    <row r="432" spans="1:13">
      <c r="A432" s="254">
        <v>422</v>
      </c>
      <c r="B432" s="497" t="s">
        <v>176</v>
      </c>
      <c r="C432" s="494">
        <v>493.45</v>
      </c>
      <c r="D432" s="495">
        <v>490.4666666666667</v>
      </c>
      <c r="E432" s="495">
        <v>483.93333333333339</v>
      </c>
      <c r="F432" s="495">
        <v>474.41666666666669</v>
      </c>
      <c r="G432" s="495">
        <v>467.88333333333338</v>
      </c>
      <c r="H432" s="495">
        <v>499.98333333333341</v>
      </c>
      <c r="I432" s="495">
        <v>506.51666666666671</v>
      </c>
      <c r="J432" s="495">
        <v>516.03333333333342</v>
      </c>
      <c r="K432" s="494">
        <v>497</v>
      </c>
      <c r="L432" s="494">
        <v>480.95</v>
      </c>
      <c r="M432" s="494">
        <v>24.97344</v>
      </c>
    </row>
    <row r="433" spans="1:13">
      <c r="A433" s="254">
        <v>423</v>
      </c>
      <c r="B433" s="497" t="s">
        <v>492</v>
      </c>
      <c r="C433" s="494">
        <v>2528.25</v>
      </c>
      <c r="D433" s="495">
        <v>2542.6666666666665</v>
      </c>
      <c r="E433" s="495">
        <v>2495.583333333333</v>
      </c>
      <c r="F433" s="495">
        <v>2462.9166666666665</v>
      </c>
      <c r="G433" s="495">
        <v>2415.833333333333</v>
      </c>
      <c r="H433" s="495">
        <v>2575.333333333333</v>
      </c>
      <c r="I433" s="495">
        <v>2622.4166666666661</v>
      </c>
      <c r="J433" s="495">
        <v>2655.083333333333</v>
      </c>
      <c r="K433" s="494">
        <v>2589.75</v>
      </c>
      <c r="L433" s="494">
        <v>2510</v>
      </c>
      <c r="M433" s="494">
        <v>9.2969999999999997E-2</v>
      </c>
    </row>
    <row r="434" spans="1:13">
      <c r="A434" s="254">
        <v>424</v>
      </c>
      <c r="B434" s="497" t="s">
        <v>493</v>
      </c>
      <c r="C434" s="494">
        <v>730.9</v>
      </c>
      <c r="D434" s="495">
        <v>734.23333333333323</v>
      </c>
      <c r="E434" s="495">
        <v>726.66666666666652</v>
      </c>
      <c r="F434" s="495">
        <v>722.43333333333328</v>
      </c>
      <c r="G434" s="495">
        <v>714.86666666666656</v>
      </c>
      <c r="H434" s="495">
        <v>738.46666666666647</v>
      </c>
      <c r="I434" s="495">
        <v>746.0333333333333</v>
      </c>
      <c r="J434" s="495">
        <v>750.26666666666642</v>
      </c>
      <c r="K434" s="494">
        <v>741.8</v>
      </c>
      <c r="L434" s="494">
        <v>730</v>
      </c>
      <c r="M434" s="494">
        <v>0.43342000000000003</v>
      </c>
    </row>
    <row r="435" spans="1:13">
      <c r="A435" s="254">
        <v>425</v>
      </c>
      <c r="B435" s="497" t="s">
        <v>494</v>
      </c>
      <c r="C435" s="494">
        <v>287.7</v>
      </c>
      <c r="D435" s="495">
        <v>288.46666666666664</v>
      </c>
      <c r="E435" s="495">
        <v>283.58333333333326</v>
      </c>
      <c r="F435" s="495">
        <v>279.46666666666664</v>
      </c>
      <c r="G435" s="495">
        <v>274.58333333333326</v>
      </c>
      <c r="H435" s="495">
        <v>292.58333333333326</v>
      </c>
      <c r="I435" s="495">
        <v>297.46666666666658</v>
      </c>
      <c r="J435" s="495">
        <v>301.58333333333326</v>
      </c>
      <c r="K435" s="494">
        <v>293.35000000000002</v>
      </c>
      <c r="L435" s="494">
        <v>284.35000000000002</v>
      </c>
      <c r="M435" s="494">
        <v>1.5597300000000001</v>
      </c>
    </row>
    <row r="436" spans="1:13">
      <c r="A436" s="254">
        <v>426</v>
      </c>
      <c r="B436" s="497" t="s">
        <v>495</v>
      </c>
      <c r="C436" s="494">
        <v>282.55</v>
      </c>
      <c r="D436" s="495">
        <v>285.08333333333331</v>
      </c>
      <c r="E436" s="495">
        <v>279.16666666666663</v>
      </c>
      <c r="F436" s="495">
        <v>275.7833333333333</v>
      </c>
      <c r="G436" s="495">
        <v>269.86666666666662</v>
      </c>
      <c r="H436" s="495">
        <v>288.46666666666664</v>
      </c>
      <c r="I436" s="495">
        <v>294.38333333333327</v>
      </c>
      <c r="J436" s="495">
        <v>297.76666666666665</v>
      </c>
      <c r="K436" s="494">
        <v>291</v>
      </c>
      <c r="L436" s="494">
        <v>281.7</v>
      </c>
      <c r="M436" s="494">
        <v>1.0215000000000001</v>
      </c>
    </row>
    <row r="437" spans="1:13">
      <c r="A437" s="254">
        <v>427</v>
      </c>
      <c r="B437" s="497" t="s">
        <v>496</v>
      </c>
      <c r="C437" s="494">
        <v>1994.35</v>
      </c>
      <c r="D437" s="495">
        <v>1989.1166666666668</v>
      </c>
      <c r="E437" s="495">
        <v>1968.2333333333336</v>
      </c>
      <c r="F437" s="495">
        <v>1942.1166666666668</v>
      </c>
      <c r="G437" s="495">
        <v>1921.2333333333336</v>
      </c>
      <c r="H437" s="495">
        <v>2015.2333333333336</v>
      </c>
      <c r="I437" s="495">
        <v>2036.1166666666668</v>
      </c>
      <c r="J437" s="495">
        <v>2062.2333333333336</v>
      </c>
      <c r="K437" s="494">
        <v>2010</v>
      </c>
      <c r="L437" s="494">
        <v>1963</v>
      </c>
      <c r="M437" s="494">
        <v>1.3922399999999999</v>
      </c>
    </row>
    <row r="438" spans="1:13">
      <c r="A438" s="254">
        <v>428</v>
      </c>
      <c r="B438" s="497" t="s">
        <v>764</v>
      </c>
      <c r="C438" s="494">
        <v>498.75</v>
      </c>
      <c r="D438" s="495">
        <v>497.26666666666665</v>
      </c>
      <c r="E438" s="495">
        <v>492.0333333333333</v>
      </c>
      <c r="F438" s="495">
        <v>485.31666666666666</v>
      </c>
      <c r="G438" s="495">
        <v>480.08333333333331</v>
      </c>
      <c r="H438" s="495">
        <v>503.98333333333329</v>
      </c>
      <c r="I438" s="495">
        <v>509.21666666666664</v>
      </c>
      <c r="J438" s="495">
        <v>515.93333333333328</v>
      </c>
      <c r="K438" s="494">
        <v>502.5</v>
      </c>
      <c r="L438" s="494">
        <v>490.55</v>
      </c>
      <c r="M438" s="494">
        <v>1.3341799999999999</v>
      </c>
    </row>
    <row r="439" spans="1:13">
      <c r="A439" s="254">
        <v>429</v>
      </c>
      <c r="B439" s="497" t="s">
        <v>814</v>
      </c>
      <c r="C439" s="494">
        <v>492.2</v>
      </c>
      <c r="D439" s="495">
        <v>489.5</v>
      </c>
      <c r="E439" s="495">
        <v>484</v>
      </c>
      <c r="F439" s="495">
        <v>475.8</v>
      </c>
      <c r="G439" s="495">
        <v>470.3</v>
      </c>
      <c r="H439" s="495">
        <v>497.7</v>
      </c>
      <c r="I439" s="495">
        <v>503.2</v>
      </c>
      <c r="J439" s="495">
        <v>511.4</v>
      </c>
      <c r="K439" s="494">
        <v>495</v>
      </c>
      <c r="L439" s="494">
        <v>481.3</v>
      </c>
      <c r="M439" s="494">
        <v>3.2009599999999998</v>
      </c>
    </row>
    <row r="440" spans="1:13">
      <c r="A440" s="254">
        <v>430</v>
      </c>
      <c r="B440" s="497" t="s">
        <v>497</v>
      </c>
      <c r="C440" s="494">
        <v>5.0999999999999996</v>
      </c>
      <c r="D440" s="495">
        <v>5.0666666666666664</v>
      </c>
      <c r="E440" s="495">
        <v>4.9833333333333325</v>
      </c>
      <c r="F440" s="495">
        <v>4.8666666666666663</v>
      </c>
      <c r="G440" s="495">
        <v>4.7833333333333323</v>
      </c>
      <c r="H440" s="495">
        <v>5.1833333333333327</v>
      </c>
      <c r="I440" s="495">
        <v>5.2666666666666666</v>
      </c>
      <c r="J440" s="495">
        <v>5.3833333333333329</v>
      </c>
      <c r="K440" s="494">
        <v>5.15</v>
      </c>
      <c r="L440" s="494">
        <v>4.95</v>
      </c>
      <c r="M440" s="494">
        <v>117.37421000000001</v>
      </c>
    </row>
    <row r="441" spans="1:13">
      <c r="A441" s="254">
        <v>431</v>
      </c>
      <c r="B441" s="497" t="s">
        <v>498</v>
      </c>
      <c r="C441" s="494">
        <v>134.75</v>
      </c>
      <c r="D441" s="495">
        <v>134.76666666666668</v>
      </c>
      <c r="E441" s="495">
        <v>133.03333333333336</v>
      </c>
      <c r="F441" s="495">
        <v>131.31666666666669</v>
      </c>
      <c r="G441" s="495">
        <v>129.58333333333337</v>
      </c>
      <c r="H441" s="495">
        <v>136.48333333333335</v>
      </c>
      <c r="I441" s="495">
        <v>138.21666666666664</v>
      </c>
      <c r="J441" s="495">
        <v>139.93333333333334</v>
      </c>
      <c r="K441" s="494">
        <v>136.5</v>
      </c>
      <c r="L441" s="494">
        <v>133.05000000000001</v>
      </c>
      <c r="M441" s="494">
        <v>2.00095</v>
      </c>
    </row>
    <row r="442" spans="1:13">
      <c r="A442" s="254">
        <v>432</v>
      </c>
      <c r="B442" s="497" t="s">
        <v>765</v>
      </c>
      <c r="C442" s="494">
        <v>1349.8</v>
      </c>
      <c r="D442" s="495">
        <v>1351.6000000000001</v>
      </c>
      <c r="E442" s="495">
        <v>1331.2500000000002</v>
      </c>
      <c r="F442" s="495">
        <v>1312.7</v>
      </c>
      <c r="G442" s="495">
        <v>1292.3500000000001</v>
      </c>
      <c r="H442" s="495">
        <v>1370.1500000000003</v>
      </c>
      <c r="I442" s="495">
        <v>1390.5000000000002</v>
      </c>
      <c r="J442" s="495">
        <v>1409.0500000000004</v>
      </c>
      <c r="K442" s="494">
        <v>1371.95</v>
      </c>
      <c r="L442" s="494">
        <v>1333.05</v>
      </c>
      <c r="M442" s="494">
        <v>6.3689999999999997E-2</v>
      </c>
    </row>
    <row r="443" spans="1:13">
      <c r="A443" s="254">
        <v>433</v>
      </c>
      <c r="B443" s="497" t="s">
        <v>499</v>
      </c>
      <c r="C443" s="494">
        <v>1302.9000000000001</v>
      </c>
      <c r="D443" s="495">
        <v>1310.9666666666667</v>
      </c>
      <c r="E443" s="495">
        <v>1281.9333333333334</v>
      </c>
      <c r="F443" s="495">
        <v>1260.9666666666667</v>
      </c>
      <c r="G443" s="495">
        <v>1231.9333333333334</v>
      </c>
      <c r="H443" s="495">
        <v>1331.9333333333334</v>
      </c>
      <c r="I443" s="495">
        <v>1360.9666666666667</v>
      </c>
      <c r="J443" s="495">
        <v>1381.9333333333334</v>
      </c>
      <c r="K443" s="494">
        <v>1340</v>
      </c>
      <c r="L443" s="494">
        <v>1290</v>
      </c>
      <c r="M443" s="494">
        <v>0.32845999999999997</v>
      </c>
    </row>
    <row r="444" spans="1:13">
      <c r="A444" s="254">
        <v>434</v>
      </c>
      <c r="B444" s="497" t="s">
        <v>275</v>
      </c>
      <c r="C444" s="494">
        <v>559.9</v>
      </c>
      <c r="D444" s="495">
        <v>561.80000000000007</v>
      </c>
      <c r="E444" s="495">
        <v>551.70000000000016</v>
      </c>
      <c r="F444" s="495">
        <v>543.50000000000011</v>
      </c>
      <c r="G444" s="495">
        <v>533.4000000000002</v>
      </c>
      <c r="H444" s="495">
        <v>570.00000000000011</v>
      </c>
      <c r="I444" s="495">
        <v>580.1</v>
      </c>
      <c r="J444" s="495">
        <v>588.30000000000007</v>
      </c>
      <c r="K444" s="494">
        <v>571.9</v>
      </c>
      <c r="L444" s="494">
        <v>553.6</v>
      </c>
      <c r="M444" s="494">
        <v>5.7846900000000003</v>
      </c>
    </row>
    <row r="445" spans="1:13">
      <c r="A445" s="254">
        <v>435</v>
      </c>
      <c r="B445" s="497" t="s">
        <v>500</v>
      </c>
      <c r="C445" s="494">
        <v>871.6</v>
      </c>
      <c r="D445" s="495">
        <v>872.91666666666663</v>
      </c>
      <c r="E445" s="495">
        <v>865.43333333333328</v>
      </c>
      <c r="F445" s="495">
        <v>859.26666666666665</v>
      </c>
      <c r="G445" s="495">
        <v>851.7833333333333</v>
      </c>
      <c r="H445" s="495">
        <v>879.08333333333326</v>
      </c>
      <c r="I445" s="495">
        <v>886.56666666666661</v>
      </c>
      <c r="J445" s="495">
        <v>892.73333333333323</v>
      </c>
      <c r="K445" s="494">
        <v>880.4</v>
      </c>
      <c r="L445" s="494">
        <v>866.75</v>
      </c>
      <c r="M445" s="494">
        <v>0.18138000000000001</v>
      </c>
    </row>
    <row r="446" spans="1:13">
      <c r="A446" s="254">
        <v>436</v>
      </c>
      <c r="B446" s="497" t="s">
        <v>501</v>
      </c>
      <c r="C446" s="494">
        <v>495.95</v>
      </c>
      <c r="D446" s="495">
        <v>496</v>
      </c>
      <c r="E446" s="495">
        <v>487</v>
      </c>
      <c r="F446" s="495">
        <v>478.05</v>
      </c>
      <c r="G446" s="495">
        <v>469.05</v>
      </c>
      <c r="H446" s="495">
        <v>504.95</v>
      </c>
      <c r="I446" s="495">
        <v>513.95000000000005</v>
      </c>
      <c r="J446" s="495">
        <v>522.9</v>
      </c>
      <c r="K446" s="494">
        <v>505</v>
      </c>
      <c r="L446" s="494">
        <v>487.05</v>
      </c>
      <c r="M446" s="494">
        <v>0.31241999999999998</v>
      </c>
    </row>
    <row r="447" spans="1:13">
      <c r="A447" s="254">
        <v>437</v>
      </c>
      <c r="B447" s="497" t="s">
        <v>502</v>
      </c>
      <c r="C447" s="494">
        <v>7476.25</v>
      </c>
      <c r="D447" s="495">
        <v>7444.666666666667</v>
      </c>
      <c r="E447" s="495">
        <v>7269.3833333333341</v>
      </c>
      <c r="F447" s="495">
        <v>7062.5166666666673</v>
      </c>
      <c r="G447" s="495">
        <v>6887.2333333333345</v>
      </c>
      <c r="H447" s="495">
        <v>7651.5333333333338</v>
      </c>
      <c r="I447" s="495">
        <v>7826.8166666666666</v>
      </c>
      <c r="J447" s="495">
        <v>8033.6833333333334</v>
      </c>
      <c r="K447" s="494">
        <v>7619.95</v>
      </c>
      <c r="L447" s="494">
        <v>7237.8</v>
      </c>
      <c r="M447" s="494">
        <v>0.12173</v>
      </c>
    </row>
    <row r="448" spans="1:13">
      <c r="A448" s="254">
        <v>438</v>
      </c>
      <c r="B448" s="497" t="s">
        <v>503</v>
      </c>
      <c r="C448" s="494">
        <v>291.25</v>
      </c>
      <c r="D448" s="495">
        <v>291.7</v>
      </c>
      <c r="E448" s="495">
        <v>285.7</v>
      </c>
      <c r="F448" s="495">
        <v>280.14999999999998</v>
      </c>
      <c r="G448" s="495">
        <v>274.14999999999998</v>
      </c>
      <c r="H448" s="495">
        <v>297.25</v>
      </c>
      <c r="I448" s="495">
        <v>303.25</v>
      </c>
      <c r="J448" s="495">
        <v>308.8</v>
      </c>
      <c r="K448" s="494">
        <v>297.7</v>
      </c>
      <c r="L448" s="494">
        <v>286.14999999999998</v>
      </c>
      <c r="M448" s="494">
        <v>0.43757000000000001</v>
      </c>
    </row>
    <row r="449" spans="1:13">
      <c r="A449" s="254">
        <v>439</v>
      </c>
      <c r="B449" s="497" t="s">
        <v>504</v>
      </c>
      <c r="C449" s="494">
        <v>28.95</v>
      </c>
      <c r="D449" s="495">
        <v>28.983333333333334</v>
      </c>
      <c r="E449" s="495">
        <v>28.766666666666669</v>
      </c>
      <c r="F449" s="495">
        <v>28.583333333333336</v>
      </c>
      <c r="G449" s="495">
        <v>28.366666666666671</v>
      </c>
      <c r="H449" s="495">
        <v>29.166666666666668</v>
      </c>
      <c r="I449" s="495">
        <v>29.383333333333336</v>
      </c>
      <c r="J449" s="495">
        <v>29.566666666666666</v>
      </c>
      <c r="K449" s="494">
        <v>29.2</v>
      </c>
      <c r="L449" s="494">
        <v>28.8</v>
      </c>
      <c r="M449" s="494">
        <v>25.22448</v>
      </c>
    </row>
    <row r="450" spans="1:13">
      <c r="A450" s="254">
        <v>440</v>
      </c>
      <c r="B450" s="497" t="s">
        <v>188</v>
      </c>
      <c r="C450" s="494">
        <v>568</v>
      </c>
      <c r="D450" s="495">
        <v>565.58333333333337</v>
      </c>
      <c r="E450" s="495">
        <v>559.91666666666674</v>
      </c>
      <c r="F450" s="495">
        <v>551.83333333333337</v>
      </c>
      <c r="G450" s="495">
        <v>546.16666666666674</v>
      </c>
      <c r="H450" s="495">
        <v>573.66666666666674</v>
      </c>
      <c r="I450" s="495">
        <v>579.33333333333348</v>
      </c>
      <c r="J450" s="495">
        <v>587.41666666666674</v>
      </c>
      <c r="K450" s="494">
        <v>571.25</v>
      </c>
      <c r="L450" s="494">
        <v>557.5</v>
      </c>
      <c r="M450" s="494">
        <v>16.38045</v>
      </c>
    </row>
    <row r="451" spans="1:13">
      <c r="A451" s="254">
        <v>441</v>
      </c>
      <c r="B451" s="497" t="s">
        <v>767</v>
      </c>
      <c r="C451" s="494">
        <v>14934.2</v>
      </c>
      <c r="D451" s="495">
        <v>14986.75</v>
      </c>
      <c r="E451" s="495">
        <v>14773.5</v>
      </c>
      <c r="F451" s="495">
        <v>14612.8</v>
      </c>
      <c r="G451" s="495">
        <v>14399.55</v>
      </c>
      <c r="H451" s="495">
        <v>15147.45</v>
      </c>
      <c r="I451" s="495">
        <v>15360.7</v>
      </c>
      <c r="J451" s="495">
        <v>15521.400000000001</v>
      </c>
      <c r="K451" s="494">
        <v>15200</v>
      </c>
      <c r="L451" s="494">
        <v>14826.05</v>
      </c>
      <c r="M451" s="494">
        <v>9.8099999999999993E-3</v>
      </c>
    </row>
    <row r="452" spans="1:13">
      <c r="A452" s="254">
        <v>442</v>
      </c>
      <c r="B452" s="497" t="s">
        <v>177</v>
      </c>
      <c r="C452" s="494">
        <v>805.25</v>
      </c>
      <c r="D452" s="495">
        <v>811.1</v>
      </c>
      <c r="E452" s="495">
        <v>794.25</v>
      </c>
      <c r="F452" s="495">
        <v>783.25</v>
      </c>
      <c r="G452" s="495">
        <v>766.4</v>
      </c>
      <c r="H452" s="495">
        <v>822.1</v>
      </c>
      <c r="I452" s="495">
        <v>838.95000000000016</v>
      </c>
      <c r="J452" s="495">
        <v>849.95</v>
      </c>
      <c r="K452" s="494">
        <v>827.95</v>
      </c>
      <c r="L452" s="494">
        <v>800.1</v>
      </c>
      <c r="M452" s="494">
        <v>43.047840000000001</v>
      </c>
    </row>
    <row r="453" spans="1:13">
      <c r="A453" s="254">
        <v>443</v>
      </c>
      <c r="B453" s="497" t="s">
        <v>768</v>
      </c>
      <c r="C453" s="494">
        <v>125.6</v>
      </c>
      <c r="D453" s="495">
        <v>125.86666666666667</v>
      </c>
      <c r="E453" s="495">
        <v>124.23333333333335</v>
      </c>
      <c r="F453" s="495">
        <v>122.86666666666667</v>
      </c>
      <c r="G453" s="495">
        <v>121.23333333333335</v>
      </c>
      <c r="H453" s="495">
        <v>127.23333333333335</v>
      </c>
      <c r="I453" s="495">
        <v>128.86666666666667</v>
      </c>
      <c r="J453" s="495">
        <v>130.23333333333335</v>
      </c>
      <c r="K453" s="494">
        <v>127.5</v>
      </c>
      <c r="L453" s="494">
        <v>124.5</v>
      </c>
      <c r="M453" s="494">
        <v>15.48621</v>
      </c>
    </row>
    <row r="454" spans="1:13">
      <c r="A454" s="254">
        <v>444</v>
      </c>
      <c r="B454" s="497" t="s">
        <v>769</v>
      </c>
      <c r="C454" s="494">
        <v>1115.45</v>
      </c>
      <c r="D454" s="495">
        <v>1111.2333333333333</v>
      </c>
      <c r="E454" s="495">
        <v>1096.2166666666667</v>
      </c>
      <c r="F454" s="495">
        <v>1076.9833333333333</v>
      </c>
      <c r="G454" s="495">
        <v>1061.9666666666667</v>
      </c>
      <c r="H454" s="495">
        <v>1130.4666666666667</v>
      </c>
      <c r="I454" s="495">
        <v>1145.4833333333336</v>
      </c>
      <c r="J454" s="495">
        <v>1164.7166666666667</v>
      </c>
      <c r="K454" s="494">
        <v>1126.25</v>
      </c>
      <c r="L454" s="494">
        <v>1092</v>
      </c>
      <c r="M454" s="494">
        <v>5.2677300000000002</v>
      </c>
    </row>
    <row r="455" spans="1:13">
      <c r="A455" s="254">
        <v>445</v>
      </c>
      <c r="B455" s="497" t="s">
        <v>183</v>
      </c>
      <c r="C455" s="494">
        <v>3322.25</v>
      </c>
      <c r="D455" s="495">
        <v>3328.2000000000003</v>
      </c>
      <c r="E455" s="495">
        <v>3302.0500000000006</v>
      </c>
      <c r="F455" s="495">
        <v>3281.8500000000004</v>
      </c>
      <c r="G455" s="495">
        <v>3255.7000000000007</v>
      </c>
      <c r="H455" s="495">
        <v>3348.4000000000005</v>
      </c>
      <c r="I455" s="495">
        <v>3374.55</v>
      </c>
      <c r="J455" s="495">
        <v>3394.7500000000005</v>
      </c>
      <c r="K455" s="494">
        <v>3354.35</v>
      </c>
      <c r="L455" s="494">
        <v>3308</v>
      </c>
      <c r="M455" s="494">
        <v>29.11129</v>
      </c>
    </row>
    <row r="456" spans="1:13">
      <c r="A456" s="254">
        <v>446</v>
      </c>
      <c r="B456" s="497" t="s">
        <v>804</v>
      </c>
      <c r="C456" s="494">
        <v>679.8</v>
      </c>
      <c r="D456" s="495">
        <v>676.6</v>
      </c>
      <c r="E456" s="495">
        <v>668.2</v>
      </c>
      <c r="F456" s="495">
        <v>656.6</v>
      </c>
      <c r="G456" s="495">
        <v>648.20000000000005</v>
      </c>
      <c r="H456" s="495">
        <v>688.2</v>
      </c>
      <c r="I456" s="495">
        <v>696.59999999999991</v>
      </c>
      <c r="J456" s="495">
        <v>708.2</v>
      </c>
      <c r="K456" s="494">
        <v>685</v>
      </c>
      <c r="L456" s="494">
        <v>665</v>
      </c>
      <c r="M456" s="494">
        <v>25.665430000000001</v>
      </c>
    </row>
    <row r="457" spans="1:13">
      <c r="A457" s="254">
        <v>447</v>
      </c>
      <c r="B457" s="497" t="s">
        <v>178</v>
      </c>
      <c r="C457" s="494">
        <v>3101.6</v>
      </c>
      <c r="D457" s="495">
        <v>3050.2000000000003</v>
      </c>
      <c r="E457" s="495">
        <v>2981.4000000000005</v>
      </c>
      <c r="F457" s="495">
        <v>2861.2000000000003</v>
      </c>
      <c r="G457" s="495">
        <v>2792.4000000000005</v>
      </c>
      <c r="H457" s="495">
        <v>3170.4000000000005</v>
      </c>
      <c r="I457" s="495">
        <v>3239.2000000000007</v>
      </c>
      <c r="J457" s="495">
        <v>3359.4000000000005</v>
      </c>
      <c r="K457" s="494">
        <v>3119</v>
      </c>
      <c r="L457" s="494">
        <v>2930</v>
      </c>
      <c r="M457" s="494">
        <v>8.5466300000000004</v>
      </c>
    </row>
    <row r="458" spans="1:13">
      <c r="A458" s="254">
        <v>448</v>
      </c>
      <c r="B458" s="497" t="s">
        <v>505</v>
      </c>
      <c r="C458" s="494">
        <v>1025.55</v>
      </c>
      <c r="D458" s="495">
        <v>1026.6166666666668</v>
      </c>
      <c r="E458" s="495">
        <v>1019.4833333333336</v>
      </c>
      <c r="F458" s="495">
        <v>1013.4166666666667</v>
      </c>
      <c r="G458" s="495">
        <v>1006.2833333333335</v>
      </c>
      <c r="H458" s="495">
        <v>1032.6833333333336</v>
      </c>
      <c r="I458" s="495">
        <v>1039.8166666666668</v>
      </c>
      <c r="J458" s="495">
        <v>1045.8833333333337</v>
      </c>
      <c r="K458" s="494">
        <v>1033.75</v>
      </c>
      <c r="L458" s="494">
        <v>1020.55</v>
      </c>
      <c r="M458" s="494">
        <v>0.33123999999999998</v>
      </c>
    </row>
    <row r="459" spans="1:13">
      <c r="A459" s="254">
        <v>449</v>
      </c>
      <c r="B459" s="497" t="s">
        <v>180</v>
      </c>
      <c r="C459" s="494">
        <v>137.55000000000001</v>
      </c>
      <c r="D459" s="495">
        <v>138.33333333333334</v>
      </c>
      <c r="E459" s="495">
        <v>135.4666666666667</v>
      </c>
      <c r="F459" s="495">
        <v>133.38333333333335</v>
      </c>
      <c r="G459" s="495">
        <v>130.51666666666671</v>
      </c>
      <c r="H459" s="495">
        <v>140.41666666666669</v>
      </c>
      <c r="I459" s="495">
        <v>143.2833333333333</v>
      </c>
      <c r="J459" s="495">
        <v>145.36666666666667</v>
      </c>
      <c r="K459" s="494">
        <v>141.19999999999999</v>
      </c>
      <c r="L459" s="494">
        <v>136.25</v>
      </c>
      <c r="M459" s="494">
        <v>30.46942</v>
      </c>
    </row>
    <row r="460" spans="1:13">
      <c r="A460" s="254">
        <v>450</v>
      </c>
      <c r="B460" s="497" t="s">
        <v>179</v>
      </c>
      <c r="C460" s="494">
        <v>318.2</v>
      </c>
      <c r="D460" s="495">
        <v>318.56666666666666</v>
      </c>
      <c r="E460" s="495">
        <v>312.13333333333333</v>
      </c>
      <c r="F460" s="495">
        <v>306.06666666666666</v>
      </c>
      <c r="G460" s="495">
        <v>299.63333333333333</v>
      </c>
      <c r="H460" s="495">
        <v>324.63333333333333</v>
      </c>
      <c r="I460" s="495">
        <v>331.06666666666661</v>
      </c>
      <c r="J460" s="495">
        <v>337.13333333333333</v>
      </c>
      <c r="K460" s="494">
        <v>325</v>
      </c>
      <c r="L460" s="494">
        <v>312.5</v>
      </c>
      <c r="M460" s="494">
        <v>754.62572</v>
      </c>
    </row>
    <row r="461" spans="1:13">
      <c r="A461" s="254">
        <v>451</v>
      </c>
      <c r="B461" s="497" t="s">
        <v>181</v>
      </c>
      <c r="C461" s="494">
        <v>104.1</v>
      </c>
      <c r="D461" s="495">
        <v>104.43333333333334</v>
      </c>
      <c r="E461" s="495">
        <v>102.66666666666667</v>
      </c>
      <c r="F461" s="495">
        <v>101.23333333333333</v>
      </c>
      <c r="G461" s="495">
        <v>99.466666666666669</v>
      </c>
      <c r="H461" s="495">
        <v>105.86666666666667</v>
      </c>
      <c r="I461" s="495">
        <v>107.63333333333333</v>
      </c>
      <c r="J461" s="495">
        <v>109.06666666666668</v>
      </c>
      <c r="K461" s="494">
        <v>106.2</v>
      </c>
      <c r="L461" s="494">
        <v>103</v>
      </c>
      <c r="M461" s="494">
        <v>353.50727000000001</v>
      </c>
    </row>
    <row r="462" spans="1:13">
      <c r="A462" s="254">
        <v>452</v>
      </c>
      <c r="B462" s="497" t="s">
        <v>770</v>
      </c>
      <c r="C462" s="494">
        <v>58.65</v>
      </c>
      <c r="D462" s="495">
        <v>58.966666666666669</v>
      </c>
      <c r="E462" s="495">
        <v>57.433333333333337</v>
      </c>
      <c r="F462" s="495">
        <v>56.216666666666669</v>
      </c>
      <c r="G462" s="495">
        <v>54.683333333333337</v>
      </c>
      <c r="H462" s="495">
        <v>60.183333333333337</v>
      </c>
      <c r="I462" s="495">
        <v>61.716666666666669</v>
      </c>
      <c r="J462" s="495">
        <v>62.933333333333337</v>
      </c>
      <c r="K462" s="494">
        <v>60.5</v>
      </c>
      <c r="L462" s="494">
        <v>57.75</v>
      </c>
      <c r="M462" s="494">
        <v>132.54987</v>
      </c>
    </row>
    <row r="463" spans="1:13">
      <c r="A463" s="254">
        <v>453</v>
      </c>
      <c r="B463" s="497" t="s">
        <v>182</v>
      </c>
      <c r="C463" s="494">
        <v>899.5</v>
      </c>
      <c r="D463" s="495">
        <v>905.06666666666661</v>
      </c>
      <c r="E463" s="495">
        <v>880.13333333333321</v>
      </c>
      <c r="F463" s="495">
        <v>860.76666666666665</v>
      </c>
      <c r="G463" s="495">
        <v>835.83333333333326</v>
      </c>
      <c r="H463" s="495">
        <v>924.43333333333317</v>
      </c>
      <c r="I463" s="495">
        <v>949.36666666666656</v>
      </c>
      <c r="J463" s="495">
        <v>968.73333333333312</v>
      </c>
      <c r="K463" s="494">
        <v>930</v>
      </c>
      <c r="L463" s="494">
        <v>885.7</v>
      </c>
      <c r="M463" s="494">
        <v>321.79068999999998</v>
      </c>
    </row>
    <row r="464" spans="1:13">
      <c r="A464" s="254">
        <v>454</v>
      </c>
      <c r="B464" s="497" t="s">
        <v>506</v>
      </c>
      <c r="C464" s="494">
        <v>3554.15</v>
      </c>
      <c r="D464" s="495">
        <v>3586.85</v>
      </c>
      <c r="E464" s="495">
        <v>3472.2999999999997</v>
      </c>
      <c r="F464" s="495">
        <v>3390.45</v>
      </c>
      <c r="G464" s="495">
        <v>3275.8999999999996</v>
      </c>
      <c r="H464" s="495">
        <v>3668.7</v>
      </c>
      <c r="I464" s="495">
        <v>3783.25</v>
      </c>
      <c r="J464" s="495">
        <v>3865.1</v>
      </c>
      <c r="K464" s="494">
        <v>3701.4</v>
      </c>
      <c r="L464" s="494">
        <v>3505</v>
      </c>
      <c r="M464" s="494">
        <v>0.21797</v>
      </c>
    </row>
    <row r="465" spans="1:13">
      <c r="A465" s="254">
        <v>455</v>
      </c>
      <c r="B465" s="497" t="s">
        <v>184</v>
      </c>
      <c r="C465" s="494">
        <v>1053</v>
      </c>
      <c r="D465" s="495">
        <v>1042.1166666666668</v>
      </c>
      <c r="E465" s="495">
        <v>1027.4333333333336</v>
      </c>
      <c r="F465" s="495">
        <v>1001.8666666666668</v>
      </c>
      <c r="G465" s="495">
        <v>987.18333333333362</v>
      </c>
      <c r="H465" s="495">
        <v>1067.6833333333336</v>
      </c>
      <c r="I465" s="495">
        <v>1082.366666666667</v>
      </c>
      <c r="J465" s="495">
        <v>1107.9333333333336</v>
      </c>
      <c r="K465" s="494">
        <v>1056.8</v>
      </c>
      <c r="L465" s="494">
        <v>1016.55</v>
      </c>
      <c r="M465" s="494">
        <v>60.299939999999999</v>
      </c>
    </row>
    <row r="466" spans="1:13">
      <c r="A466" s="254">
        <v>456</v>
      </c>
      <c r="B466" s="497" t="s">
        <v>276</v>
      </c>
      <c r="C466" s="494">
        <v>160.9</v>
      </c>
      <c r="D466" s="495">
        <v>160.13333333333335</v>
      </c>
      <c r="E466" s="495">
        <v>156.9666666666667</v>
      </c>
      <c r="F466" s="495">
        <v>153.03333333333333</v>
      </c>
      <c r="G466" s="495">
        <v>149.86666666666667</v>
      </c>
      <c r="H466" s="495">
        <v>164.06666666666672</v>
      </c>
      <c r="I466" s="495">
        <v>167.23333333333341</v>
      </c>
      <c r="J466" s="495">
        <v>171.16666666666674</v>
      </c>
      <c r="K466" s="494">
        <v>163.30000000000001</v>
      </c>
      <c r="L466" s="494">
        <v>156.19999999999999</v>
      </c>
      <c r="M466" s="494">
        <v>8.3048099999999998</v>
      </c>
    </row>
    <row r="467" spans="1:13">
      <c r="A467" s="254">
        <v>457</v>
      </c>
      <c r="B467" s="497" t="s">
        <v>164</v>
      </c>
      <c r="C467" s="494">
        <v>1078.55</v>
      </c>
      <c r="D467" s="495">
        <v>1083.4333333333334</v>
      </c>
      <c r="E467" s="495">
        <v>1056.8666666666668</v>
      </c>
      <c r="F467" s="495">
        <v>1035.1833333333334</v>
      </c>
      <c r="G467" s="495">
        <v>1008.6166666666668</v>
      </c>
      <c r="H467" s="495">
        <v>1105.1166666666668</v>
      </c>
      <c r="I467" s="495">
        <v>1131.6833333333334</v>
      </c>
      <c r="J467" s="495">
        <v>1153.3666666666668</v>
      </c>
      <c r="K467" s="494">
        <v>1110</v>
      </c>
      <c r="L467" s="494">
        <v>1061.75</v>
      </c>
      <c r="M467" s="494">
        <v>14.36077</v>
      </c>
    </row>
    <row r="468" spans="1:13">
      <c r="A468" s="254">
        <v>458</v>
      </c>
      <c r="B468" s="497" t="s">
        <v>507</v>
      </c>
      <c r="C468" s="494">
        <v>1369.6</v>
      </c>
      <c r="D468" s="495">
        <v>1364.2</v>
      </c>
      <c r="E468" s="495">
        <v>1347.4</v>
      </c>
      <c r="F468" s="495">
        <v>1325.2</v>
      </c>
      <c r="G468" s="495">
        <v>1308.4000000000001</v>
      </c>
      <c r="H468" s="495">
        <v>1386.4</v>
      </c>
      <c r="I468" s="495">
        <v>1403.1999999999998</v>
      </c>
      <c r="J468" s="495">
        <v>1425.4</v>
      </c>
      <c r="K468" s="494">
        <v>1381</v>
      </c>
      <c r="L468" s="494">
        <v>1342</v>
      </c>
      <c r="M468" s="494">
        <v>0.21711</v>
      </c>
    </row>
    <row r="469" spans="1:13">
      <c r="A469" s="254">
        <v>459</v>
      </c>
      <c r="B469" s="497" t="s">
        <v>508</v>
      </c>
      <c r="C469" s="494">
        <v>1042.95</v>
      </c>
      <c r="D469" s="495">
        <v>1045.95</v>
      </c>
      <c r="E469" s="495">
        <v>1021.9000000000001</v>
      </c>
      <c r="F469" s="495">
        <v>1000.8500000000001</v>
      </c>
      <c r="G469" s="495">
        <v>976.80000000000018</v>
      </c>
      <c r="H469" s="495">
        <v>1067</v>
      </c>
      <c r="I469" s="495">
        <v>1091.0499999999997</v>
      </c>
      <c r="J469" s="495">
        <v>1112.0999999999999</v>
      </c>
      <c r="K469" s="494">
        <v>1070</v>
      </c>
      <c r="L469" s="494">
        <v>1024.9000000000001</v>
      </c>
      <c r="M469" s="494">
        <v>13.103289999999999</v>
      </c>
    </row>
    <row r="470" spans="1:13">
      <c r="A470" s="254">
        <v>460</v>
      </c>
      <c r="B470" s="497" t="s">
        <v>509</v>
      </c>
      <c r="C470" s="494">
        <v>1385.45</v>
      </c>
      <c r="D470" s="495">
        <v>1385.75</v>
      </c>
      <c r="E470" s="495">
        <v>1361.5</v>
      </c>
      <c r="F470" s="495">
        <v>1337.55</v>
      </c>
      <c r="G470" s="495">
        <v>1313.3</v>
      </c>
      <c r="H470" s="495">
        <v>1409.7</v>
      </c>
      <c r="I470" s="495">
        <v>1433.95</v>
      </c>
      <c r="J470" s="495">
        <v>1457.9</v>
      </c>
      <c r="K470" s="494">
        <v>1410</v>
      </c>
      <c r="L470" s="494">
        <v>1361.8</v>
      </c>
      <c r="M470" s="494">
        <v>0.53237000000000001</v>
      </c>
    </row>
    <row r="471" spans="1:13">
      <c r="A471" s="254">
        <v>461</v>
      </c>
      <c r="B471" s="497" t="s">
        <v>185</v>
      </c>
      <c r="C471" s="494">
        <v>1592</v>
      </c>
      <c r="D471" s="495">
        <v>1590.4333333333334</v>
      </c>
      <c r="E471" s="495">
        <v>1562.8666666666668</v>
      </c>
      <c r="F471" s="495">
        <v>1533.7333333333333</v>
      </c>
      <c r="G471" s="495">
        <v>1506.1666666666667</v>
      </c>
      <c r="H471" s="495">
        <v>1619.5666666666668</v>
      </c>
      <c r="I471" s="495">
        <v>1647.1333333333334</v>
      </c>
      <c r="J471" s="495">
        <v>1676.2666666666669</v>
      </c>
      <c r="K471" s="494">
        <v>1618</v>
      </c>
      <c r="L471" s="494">
        <v>1561.3</v>
      </c>
      <c r="M471" s="494">
        <v>35.691459999999999</v>
      </c>
    </row>
    <row r="472" spans="1:13">
      <c r="A472" s="254">
        <v>462</v>
      </c>
      <c r="B472" s="497" t="s">
        <v>186</v>
      </c>
      <c r="C472" s="494">
        <v>2574.75</v>
      </c>
      <c r="D472" s="495">
        <v>2571.0499999999997</v>
      </c>
      <c r="E472" s="495">
        <v>2535.6999999999994</v>
      </c>
      <c r="F472" s="495">
        <v>2496.6499999999996</v>
      </c>
      <c r="G472" s="495">
        <v>2461.2999999999993</v>
      </c>
      <c r="H472" s="495">
        <v>2610.0999999999995</v>
      </c>
      <c r="I472" s="495">
        <v>2645.45</v>
      </c>
      <c r="J472" s="495">
        <v>2684.4999999999995</v>
      </c>
      <c r="K472" s="494">
        <v>2606.4</v>
      </c>
      <c r="L472" s="494">
        <v>2532</v>
      </c>
      <c r="M472" s="494">
        <v>3.3723100000000001</v>
      </c>
    </row>
    <row r="473" spans="1:13">
      <c r="A473" s="254">
        <v>463</v>
      </c>
      <c r="B473" s="497" t="s">
        <v>187</v>
      </c>
      <c r="C473" s="494">
        <v>422.4</v>
      </c>
      <c r="D473" s="495">
        <v>422.06666666666661</v>
      </c>
      <c r="E473" s="495">
        <v>418.43333333333322</v>
      </c>
      <c r="F473" s="495">
        <v>414.46666666666664</v>
      </c>
      <c r="G473" s="495">
        <v>410.83333333333326</v>
      </c>
      <c r="H473" s="495">
        <v>426.03333333333319</v>
      </c>
      <c r="I473" s="495">
        <v>429.66666666666663</v>
      </c>
      <c r="J473" s="495">
        <v>433.63333333333316</v>
      </c>
      <c r="K473" s="494">
        <v>425.7</v>
      </c>
      <c r="L473" s="494">
        <v>418.1</v>
      </c>
      <c r="M473" s="494">
        <v>4.7239800000000001</v>
      </c>
    </row>
    <row r="474" spans="1:13">
      <c r="A474" s="254">
        <v>464</v>
      </c>
      <c r="B474" s="497" t="s">
        <v>510</v>
      </c>
      <c r="C474" s="494">
        <v>729.2</v>
      </c>
      <c r="D474" s="495">
        <v>729.48333333333323</v>
      </c>
      <c r="E474" s="495">
        <v>722.96666666666647</v>
      </c>
      <c r="F474" s="495">
        <v>716.73333333333323</v>
      </c>
      <c r="G474" s="495">
        <v>710.21666666666647</v>
      </c>
      <c r="H474" s="495">
        <v>735.71666666666647</v>
      </c>
      <c r="I474" s="495">
        <v>742.23333333333312</v>
      </c>
      <c r="J474" s="495">
        <v>748.46666666666647</v>
      </c>
      <c r="K474" s="494">
        <v>736</v>
      </c>
      <c r="L474" s="494">
        <v>723.25</v>
      </c>
      <c r="M474" s="494">
        <v>3.4487299999999999</v>
      </c>
    </row>
    <row r="475" spans="1:13">
      <c r="A475" s="254">
        <v>465</v>
      </c>
      <c r="B475" s="497" t="s">
        <v>511</v>
      </c>
      <c r="C475" s="494">
        <v>14.1</v>
      </c>
      <c r="D475" s="495">
        <v>14.183333333333332</v>
      </c>
      <c r="E475" s="495">
        <v>13.966666666666663</v>
      </c>
      <c r="F475" s="495">
        <v>13.833333333333332</v>
      </c>
      <c r="G475" s="495">
        <v>13.616666666666664</v>
      </c>
      <c r="H475" s="495">
        <v>14.316666666666663</v>
      </c>
      <c r="I475" s="495">
        <v>14.533333333333331</v>
      </c>
      <c r="J475" s="495">
        <v>14.666666666666663</v>
      </c>
      <c r="K475" s="494">
        <v>14.4</v>
      </c>
      <c r="L475" s="494">
        <v>14.05</v>
      </c>
      <c r="M475" s="494">
        <v>66.60754</v>
      </c>
    </row>
    <row r="476" spans="1:13">
      <c r="A476" s="254">
        <v>466</v>
      </c>
      <c r="B476" s="497" t="s">
        <v>512</v>
      </c>
      <c r="C476" s="494">
        <v>1177.4000000000001</v>
      </c>
      <c r="D476" s="495">
        <v>1171.8</v>
      </c>
      <c r="E476" s="495">
        <v>1146.5999999999999</v>
      </c>
      <c r="F476" s="495">
        <v>1115.8</v>
      </c>
      <c r="G476" s="495">
        <v>1090.5999999999999</v>
      </c>
      <c r="H476" s="495">
        <v>1202.5999999999999</v>
      </c>
      <c r="I476" s="495">
        <v>1227.8000000000002</v>
      </c>
      <c r="J476" s="495">
        <v>1258.5999999999999</v>
      </c>
      <c r="K476" s="494">
        <v>1197</v>
      </c>
      <c r="L476" s="494">
        <v>1141</v>
      </c>
      <c r="M476" s="494">
        <v>0.74246999999999996</v>
      </c>
    </row>
    <row r="477" spans="1:13">
      <c r="A477" s="254">
        <v>467</v>
      </c>
      <c r="B477" s="497" t="s">
        <v>513</v>
      </c>
      <c r="C477" s="494">
        <v>11.95</v>
      </c>
      <c r="D477" s="495">
        <v>11.783333333333333</v>
      </c>
      <c r="E477" s="495">
        <v>11.316666666666666</v>
      </c>
      <c r="F477" s="495">
        <v>10.683333333333334</v>
      </c>
      <c r="G477" s="495">
        <v>10.216666666666667</v>
      </c>
      <c r="H477" s="495">
        <v>12.416666666666666</v>
      </c>
      <c r="I477" s="495">
        <v>12.883333333333331</v>
      </c>
      <c r="J477" s="495">
        <v>13.516666666666666</v>
      </c>
      <c r="K477" s="494">
        <v>12.25</v>
      </c>
      <c r="L477" s="494">
        <v>11.15</v>
      </c>
      <c r="M477" s="494">
        <v>292.42435</v>
      </c>
    </row>
    <row r="478" spans="1:13">
      <c r="A478" s="254">
        <v>468</v>
      </c>
      <c r="B478" s="497" t="s">
        <v>514</v>
      </c>
      <c r="C478" s="494">
        <v>381.6</v>
      </c>
      <c r="D478" s="495">
        <v>382.14999999999992</v>
      </c>
      <c r="E478" s="495">
        <v>378.59999999999985</v>
      </c>
      <c r="F478" s="495">
        <v>375.59999999999991</v>
      </c>
      <c r="G478" s="495">
        <v>372.04999999999984</v>
      </c>
      <c r="H478" s="495">
        <v>385.14999999999986</v>
      </c>
      <c r="I478" s="495">
        <v>388.69999999999993</v>
      </c>
      <c r="J478" s="495">
        <v>391.69999999999987</v>
      </c>
      <c r="K478" s="494">
        <v>385.7</v>
      </c>
      <c r="L478" s="494">
        <v>379.15</v>
      </c>
      <c r="M478" s="494">
        <v>0.66795000000000004</v>
      </c>
    </row>
    <row r="479" spans="1:13">
      <c r="A479" s="254">
        <v>469</v>
      </c>
      <c r="B479" s="497" t="s">
        <v>193</v>
      </c>
      <c r="C479" s="494">
        <v>634.9</v>
      </c>
      <c r="D479" s="495">
        <v>640.53333333333342</v>
      </c>
      <c r="E479" s="495">
        <v>625.06666666666683</v>
      </c>
      <c r="F479" s="495">
        <v>615.23333333333346</v>
      </c>
      <c r="G479" s="495">
        <v>599.76666666666688</v>
      </c>
      <c r="H479" s="495">
        <v>650.36666666666679</v>
      </c>
      <c r="I479" s="495">
        <v>665.83333333333326</v>
      </c>
      <c r="J479" s="495">
        <v>675.66666666666674</v>
      </c>
      <c r="K479" s="494">
        <v>656</v>
      </c>
      <c r="L479" s="494">
        <v>630.70000000000005</v>
      </c>
      <c r="M479" s="494">
        <v>49.957470000000001</v>
      </c>
    </row>
    <row r="480" spans="1:13">
      <c r="A480" s="254">
        <v>470</v>
      </c>
      <c r="B480" s="497" t="s">
        <v>190</v>
      </c>
      <c r="C480" s="494">
        <v>211</v>
      </c>
      <c r="D480" s="495">
        <v>212.93333333333331</v>
      </c>
      <c r="E480" s="495">
        <v>208.16666666666663</v>
      </c>
      <c r="F480" s="495">
        <v>205.33333333333331</v>
      </c>
      <c r="G480" s="495">
        <v>200.56666666666663</v>
      </c>
      <c r="H480" s="495">
        <v>215.76666666666662</v>
      </c>
      <c r="I480" s="495">
        <v>220.53333333333333</v>
      </c>
      <c r="J480" s="495">
        <v>223.36666666666662</v>
      </c>
      <c r="K480" s="494">
        <v>217.7</v>
      </c>
      <c r="L480" s="494">
        <v>210.1</v>
      </c>
      <c r="M480" s="494">
        <v>7.0272899999999998</v>
      </c>
    </row>
    <row r="481" spans="1:13">
      <c r="A481" s="254">
        <v>471</v>
      </c>
      <c r="B481" s="497" t="s">
        <v>784</v>
      </c>
      <c r="C481" s="494">
        <v>30.45</v>
      </c>
      <c r="D481" s="495">
        <v>30.533333333333331</v>
      </c>
      <c r="E481" s="495">
        <v>30.216666666666661</v>
      </c>
      <c r="F481" s="495">
        <v>29.983333333333331</v>
      </c>
      <c r="G481" s="495">
        <v>29.666666666666661</v>
      </c>
      <c r="H481" s="495">
        <v>30.766666666666662</v>
      </c>
      <c r="I481" s="495">
        <v>31.083333333333332</v>
      </c>
      <c r="J481" s="495">
        <v>31.316666666666663</v>
      </c>
      <c r="K481" s="494">
        <v>30.85</v>
      </c>
      <c r="L481" s="494">
        <v>30.3</v>
      </c>
      <c r="M481" s="494">
        <v>28.982589999999998</v>
      </c>
    </row>
    <row r="482" spans="1:13">
      <c r="A482" s="254">
        <v>472</v>
      </c>
      <c r="B482" s="497" t="s">
        <v>191</v>
      </c>
      <c r="C482" s="494">
        <v>6825.85</v>
      </c>
      <c r="D482" s="495">
        <v>6891.2166666666672</v>
      </c>
      <c r="E482" s="495">
        <v>6726.4833333333345</v>
      </c>
      <c r="F482" s="495">
        <v>6627.1166666666677</v>
      </c>
      <c r="G482" s="495">
        <v>6462.383333333335</v>
      </c>
      <c r="H482" s="495">
        <v>6990.5833333333339</v>
      </c>
      <c r="I482" s="495">
        <v>7155.3166666666675</v>
      </c>
      <c r="J482" s="495">
        <v>7254.6833333333334</v>
      </c>
      <c r="K482" s="494">
        <v>7055.95</v>
      </c>
      <c r="L482" s="494">
        <v>6791.85</v>
      </c>
      <c r="M482" s="494">
        <v>5.9276299999999997</v>
      </c>
    </row>
    <row r="483" spans="1:13">
      <c r="A483" s="254">
        <v>473</v>
      </c>
      <c r="B483" s="497" t="s">
        <v>192</v>
      </c>
      <c r="C483" s="494">
        <v>37.9</v>
      </c>
      <c r="D483" s="495">
        <v>37.550000000000004</v>
      </c>
      <c r="E483" s="495">
        <v>36.500000000000007</v>
      </c>
      <c r="F483" s="495">
        <v>35.1</v>
      </c>
      <c r="G483" s="495">
        <v>34.050000000000004</v>
      </c>
      <c r="H483" s="495">
        <v>38.95000000000001</v>
      </c>
      <c r="I483" s="495">
        <v>40.000000000000007</v>
      </c>
      <c r="J483" s="495">
        <v>41.400000000000013</v>
      </c>
      <c r="K483" s="494">
        <v>38.6</v>
      </c>
      <c r="L483" s="494">
        <v>36.15</v>
      </c>
      <c r="M483" s="494">
        <v>179.69014999999999</v>
      </c>
    </row>
    <row r="484" spans="1:13">
      <c r="A484" s="254">
        <v>474</v>
      </c>
      <c r="B484" s="497" t="s">
        <v>189</v>
      </c>
      <c r="C484" s="494">
        <v>1107.4000000000001</v>
      </c>
      <c r="D484" s="495">
        <v>1110.1000000000001</v>
      </c>
      <c r="E484" s="495">
        <v>1095.3000000000002</v>
      </c>
      <c r="F484" s="495">
        <v>1083.2</v>
      </c>
      <c r="G484" s="495">
        <v>1068.4000000000001</v>
      </c>
      <c r="H484" s="495">
        <v>1122.2000000000003</v>
      </c>
      <c r="I484" s="495">
        <v>1137</v>
      </c>
      <c r="J484" s="495">
        <v>1149.1000000000004</v>
      </c>
      <c r="K484" s="494">
        <v>1124.9000000000001</v>
      </c>
      <c r="L484" s="494">
        <v>1098</v>
      </c>
      <c r="M484" s="494">
        <v>7.6791799999999997</v>
      </c>
    </row>
    <row r="485" spans="1:13">
      <c r="A485" s="254">
        <v>475</v>
      </c>
      <c r="B485" s="497" t="s">
        <v>141</v>
      </c>
      <c r="C485" s="494">
        <v>537.20000000000005</v>
      </c>
      <c r="D485" s="495">
        <v>542.16666666666663</v>
      </c>
      <c r="E485" s="495">
        <v>530.83333333333326</v>
      </c>
      <c r="F485" s="495">
        <v>524.46666666666658</v>
      </c>
      <c r="G485" s="495">
        <v>513.13333333333321</v>
      </c>
      <c r="H485" s="495">
        <v>548.5333333333333</v>
      </c>
      <c r="I485" s="495">
        <v>559.86666666666656</v>
      </c>
      <c r="J485" s="495">
        <v>566.23333333333335</v>
      </c>
      <c r="K485" s="494">
        <v>553.5</v>
      </c>
      <c r="L485" s="494">
        <v>535.79999999999995</v>
      </c>
      <c r="M485" s="494">
        <v>12.44589</v>
      </c>
    </row>
    <row r="486" spans="1:13">
      <c r="A486" s="254">
        <v>476</v>
      </c>
      <c r="B486" s="497" t="s">
        <v>277</v>
      </c>
      <c r="C486" s="494">
        <v>240.5</v>
      </c>
      <c r="D486" s="495">
        <v>241.41666666666666</v>
      </c>
      <c r="E486" s="495">
        <v>239.08333333333331</v>
      </c>
      <c r="F486" s="495">
        <v>237.66666666666666</v>
      </c>
      <c r="G486" s="495">
        <v>235.33333333333331</v>
      </c>
      <c r="H486" s="495">
        <v>242.83333333333331</v>
      </c>
      <c r="I486" s="495">
        <v>245.16666666666663</v>
      </c>
      <c r="J486" s="495">
        <v>246.58333333333331</v>
      </c>
      <c r="K486" s="494">
        <v>243.75</v>
      </c>
      <c r="L486" s="494">
        <v>240</v>
      </c>
      <c r="M486" s="494">
        <v>3.12046</v>
      </c>
    </row>
    <row r="487" spans="1:13">
      <c r="A487" s="254">
        <v>477</v>
      </c>
      <c r="B487" s="497" t="s">
        <v>515</v>
      </c>
      <c r="C487" s="494">
        <v>2797.2</v>
      </c>
      <c r="D487" s="495">
        <v>2797.7000000000003</v>
      </c>
      <c r="E487" s="495">
        <v>2780.4000000000005</v>
      </c>
      <c r="F487" s="495">
        <v>2763.6000000000004</v>
      </c>
      <c r="G487" s="495">
        <v>2746.3000000000006</v>
      </c>
      <c r="H487" s="495">
        <v>2814.5000000000005</v>
      </c>
      <c r="I487" s="495">
        <v>2831.8000000000006</v>
      </c>
      <c r="J487" s="495">
        <v>2848.6000000000004</v>
      </c>
      <c r="K487" s="494">
        <v>2815</v>
      </c>
      <c r="L487" s="494">
        <v>2780.9</v>
      </c>
      <c r="M487" s="494">
        <v>8.8010000000000005E-2</v>
      </c>
    </row>
    <row r="488" spans="1:13">
      <c r="A488" s="254">
        <v>478</v>
      </c>
      <c r="B488" s="497" t="s">
        <v>516</v>
      </c>
      <c r="C488" s="494">
        <v>341</v>
      </c>
      <c r="D488" s="495">
        <v>342.16666666666669</v>
      </c>
      <c r="E488" s="495">
        <v>338.83333333333337</v>
      </c>
      <c r="F488" s="495">
        <v>336.66666666666669</v>
      </c>
      <c r="G488" s="495">
        <v>333.33333333333337</v>
      </c>
      <c r="H488" s="495">
        <v>344.33333333333337</v>
      </c>
      <c r="I488" s="495">
        <v>347.66666666666674</v>
      </c>
      <c r="J488" s="495">
        <v>349.83333333333337</v>
      </c>
      <c r="K488" s="494">
        <v>345.5</v>
      </c>
      <c r="L488" s="494">
        <v>340</v>
      </c>
      <c r="M488" s="494">
        <v>1.4493400000000001</v>
      </c>
    </row>
    <row r="489" spans="1:13">
      <c r="A489" s="254">
        <v>479</v>
      </c>
      <c r="B489" s="497" t="s">
        <v>517</v>
      </c>
      <c r="C489" s="494">
        <v>232.1</v>
      </c>
      <c r="D489" s="495">
        <v>230.20000000000002</v>
      </c>
      <c r="E489" s="495">
        <v>227.40000000000003</v>
      </c>
      <c r="F489" s="495">
        <v>222.70000000000002</v>
      </c>
      <c r="G489" s="495">
        <v>219.90000000000003</v>
      </c>
      <c r="H489" s="495">
        <v>234.90000000000003</v>
      </c>
      <c r="I489" s="495">
        <v>237.70000000000005</v>
      </c>
      <c r="J489" s="495">
        <v>242.40000000000003</v>
      </c>
      <c r="K489" s="494">
        <v>233</v>
      </c>
      <c r="L489" s="494">
        <v>225.5</v>
      </c>
      <c r="M489" s="494">
        <v>0.93735000000000002</v>
      </c>
    </row>
    <row r="490" spans="1:13">
      <c r="A490" s="254">
        <v>480</v>
      </c>
      <c r="B490" s="497" t="s">
        <v>518</v>
      </c>
      <c r="C490" s="494">
        <v>3370.7</v>
      </c>
      <c r="D490" s="495">
        <v>3370.3333333333335</v>
      </c>
      <c r="E490" s="495">
        <v>3350.666666666667</v>
      </c>
      <c r="F490" s="495">
        <v>3330.6333333333337</v>
      </c>
      <c r="G490" s="495">
        <v>3310.9666666666672</v>
      </c>
      <c r="H490" s="495">
        <v>3390.3666666666668</v>
      </c>
      <c r="I490" s="495">
        <v>3410.0333333333338</v>
      </c>
      <c r="J490" s="495">
        <v>3430.0666666666666</v>
      </c>
      <c r="K490" s="494">
        <v>3390</v>
      </c>
      <c r="L490" s="494">
        <v>3350.3</v>
      </c>
      <c r="M490" s="494">
        <v>4.4269999999999997E-2</v>
      </c>
    </row>
    <row r="491" spans="1:13">
      <c r="A491" s="254">
        <v>481</v>
      </c>
      <c r="B491" s="497" t="s">
        <v>519</v>
      </c>
      <c r="C491" s="494">
        <v>4420.1499999999996</v>
      </c>
      <c r="D491" s="495">
        <v>4382.2666666666664</v>
      </c>
      <c r="E491" s="495">
        <v>4297.8833333333332</v>
      </c>
      <c r="F491" s="495">
        <v>4175.6166666666668</v>
      </c>
      <c r="G491" s="495">
        <v>4091.2333333333336</v>
      </c>
      <c r="H491" s="495">
        <v>4504.5333333333328</v>
      </c>
      <c r="I491" s="495">
        <v>4588.9166666666661</v>
      </c>
      <c r="J491" s="495">
        <v>4711.1833333333325</v>
      </c>
      <c r="K491" s="494">
        <v>4466.6499999999996</v>
      </c>
      <c r="L491" s="494">
        <v>4260</v>
      </c>
      <c r="M491" s="494">
        <v>0.46174999999999999</v>
      </c>
    </row>
    <row r="492" spans="1:13">
      <c r="A492" s="254">
        <v>482</v>
      </c>
      <c r="B492" s="497" t="s">
        <v>520</v>
      </c>
      <c r="C492" s="494">
        <v>65.95</v>
      </c>
      <c r="D492" s="495">
        <v>65.916666666666671</v>
      </c>
      <c r="E492" s="495">
        <v>65.033333333333346</v>
      </c>
      <c r="F492" s="495">
        <v>64.116666666666674</v>
      </c>
      <c r="G492" s="495">
        <v>63.233333333333348</v>
      </c>
      <c r="H492" s="495">
        <v>66.833333333333343</v>
      </c>
      <c r="I492" s="495">
        <v>67.716666666666669</v>
      </c>
      <c r="J492" s="495">
        <v>68.63333333333334</v>
      </c>
      <c r="K492" s="494">
        <v>66.8</v>
      </c>
      <c r="L492" s="494">
        <v>65</v>
      </c>
      <c r="M492" s="494">
        <v>43.169759999999997</v>
      </c>
    </row>
    <row r="493" spans="1:13">
      <c r="A493" s="254">
        <v>483</v>
      </c>
      <c r="B493" s="497" t="s">
        <v>521</v>
      </c>
      <c r="C493" s="494">
        <v>1264.05</v>
      </c>
      <c r="D493" s="495">
        <v>1270.1499999999999</v>
      </c>
      <c r="E493" s="495">
        <v>1241.8999999999996</v>
      </c>
      <c r="F493" s="495">
        <v>1219.7499999999998</v>
      </c>
      <c r="G493" s="495">
        <v>1191.4999999999995</v>
      </c>
      <c r="H493" s="495">
        <v>1292.2999999999997</v>
      </c>
      <c r="I493" s="495">
        <v>1320.5500000000002</v>
      </c>
      <c r="J493" s="495">
        <v>1342.6999999999998</v>
      </c>
      <c r="K493" s="494">
        <v>1298.4000000000001</v>
      </c>
      <c r="L493" s="494">
        <v>1248</v>
      </c>
      <c r="M493" s="494">
        <v>0.51641999999999999</v>
      </c>
    </row>
    <row r="494" spans="1:13">
      <c r="A494" s="254">
        <v>484</v>
      </c>
      <c r="B494" s="497" t="s">
        <v>278</v>
      </c>
      <c r="C494" s="494">
        <v>374.75</v>
      </c>
      <c r="D494" s="495">
        <v>375.7</v>
      </c>
      <c r="E494" s="495">
        <v>372</v>
      </c>
      <c r="F494" s="495">
        <v>369.25</v>
      </c>
      <c r="G494" s="495">
        <v>365.55</v>
      </c>
      <c r="H494" s="495">
        <v>378.45</v>
      </c>
      <c r="I494" s="495">
        <v>382.14999999999992</v>
      </c>
      <c r="J494" s="495">
        <v>384.9</v>
      </c>
      <c r="K494" s="494">
        <v>379.4</v>
      </c>
      <c r="L494" s="494">
        <v>372.95</v>
      </c>
      <c r="M494" s="494">
        <v>0.29647000000000001</v>
      </c>
    </row>
    <row r="495" spans="1:13">
      <c r="A495" s="254">
        <v>485</v>
      </c>
      <c r="B495" s="497" t="s">
        <v>522</v>
      </c>
      <c r="C495" s="494">
        <v>989.65</v>
      </c>
      <c r="D495" s="495">
        <v>994.68333333333339</v>
      </c>
      <c r="E495" s="495">
        <v>980.26666666666677</v>
      </c>
      <c r="F495" s="495">
        <v>970.88333333333333</v>
      </c>
      <c r="G495" s="495">
        <v>956.4666666666667</v>
      </c>
      <c r="H495" s="495">
        <v>1004.0666666666668</v>
      </c>
      <c r="I495" s="495">
        <v>1018.4833333333333</v>
      </c>
      <c r="J495" s="495">
        <v>1027.8666666666668</v>
      </c>
      <c r="K495" s="494">
        <v>1009.1</v>
      </c>
      <c r="L495" s="494">
        <v>985.3</v>
      </c>
      <c r="M495" s="494">
        <v>0.72492000000000001</v>
      </c>
    </row>
    <row r="496" spans="1:13">
      <c r="A496" s="254">
        <v>486</v>
      </c>
      <c r="B496" s="497" t="s">
        <v>523</v>
      </c>
      <c r="C496" s="494">
        <v>1628.75</v>
      </c>
      <c r="D496" s="495">
        <v>1637.7</v>
      </c>
      <c r="E496" s="495">
        <v>1606.8000000000002</v>
      </c>
      <c r="F496" s="495">
        <v>1584.8500000000001</v>
      </c>
      <c r="G496" s="495">
        <v>1553.9500000000003</v>
      </c>
      <c r="H496" s="495">
        <v>1659.65</v>
      </c>
      <c r="I496" s="495">
        <v>1690.5500000000002</v>
      </c>
      <c r="J496" s="495">
        <v>1712.5</v>
      </c>
      <c r="K496" s="494">
        <v>1668.6</v>
      </c>
      <c r="L496" s="494">
        <v>1615.75</v>
      </c>
      <c r="M496" s="494">
        <v>0.74400999999999995</v>
      </c>
    </row>
    <row r="497" spans="1:13">
      <c r="A497" s="254">
        <v>487</v>
      </c>
      <c r="B497" s="497" t="s">
        <v>524</v>
      </c>
      <c r="C497" s="494">
        <v>1566.8</v>
      </c>
      <c r="D497" s="495">
        <v>1558.95</v>
      </c>
      <c r="E497" s="495">
        <v>1533.15</v>
      </c>
      <c r="F497" s="495">
        <v>1499.5</v>
      </c>
      <c r="G497" s="495">
        <v>1473.7</v>
      </c>
      <c r="H497" s="495">
        <v>1592.6000000000001</v>
      </c>
      <c r="I497" s="495">
        <v>1618.3999999999999</v>
      </c>
      <c r="J497" s="495">
        <v>1652.0500000000002</v>
      </c>
      <c r="K497" s="494">
        <v>1584.75</v>
      </c>
      <c r="L497" s="494">
        <v>1525.3</v>
      </c>
      <c r="M497" s="494">
        <v>1.2768299999999999</v>
      </c>
    </row>
    <row r="498" spans="1:13">
      <c r="A498" s="254">
        <v>488</v>
      </c>
      <c r="B498" s="497" t="s">
        <v>118</v>
      </c>
      <c r="C498" s="494">
        <v>9.4</v>
      </c>
      <c r="D498" s="495">
        <v>9.5</v>
      </c>
      <c r="E498" s="495">
        <v>9.3000000000000007</v>
      </c>
      <c r="F498" s="495">
        <v>9.2000000000000011</v>
      </c>
      <c r="G498" s="495">
        <v>9.0000000000000018</v>
      </c>
      <c r="H498" s="495">
        <v>9.6</v>
      </c>
      <c r="I498" s="495">
        <v>9.7999999999999989</v>
      </c>
      <c r="J498" s="495">
        <v>9.8999999999999986</v>
      </c>
      <c r="K498" s="494">
        <v>9.6999999999999993</v>
      </c>
      <c r="L498" s="494">
        <v>9.4</v>
      </c>
      <c r="M498" s="494">
        <v>988.60393999999997</v>
      </c>
    </row>
    <row r="499" spans="1:13">
      <c r="A499" s="254">
        <v>489</v>
      </c>
      <c r="B499" s="497" t="s">
        <v>195</v>
      </c>
      <c r="C499" s="494">
        <v>1006.15</v>
      </c>
      <c r="D499" s="495">
        <v>1011.8333333333334</v>
      </c>
      <c r="E499" s="495">
        <v>996.86666666666679</v>
      </c>
      <c r="F499" s="495">
        <v>987.58333333333337</v>
      </c>
      <c r="G499" s="495">
        <v>972.61666666666679</v>
      </c>
      <c r="H499" s="495">
        <v>1021.1166666666668</v>
      </c>
      <c r="I499" s="495">
        <v>1036.0833333333333</v>
      </c>
      <c r="J499" s="495">
        <v>1045.3666666666668</v>
      </c>
      <c r="K499" s="494">
        <v>1026.8</v>
      </c>
      <c r="L499" s="494">
        <v>1002.55</v>
      </c>
      <c r="M499" s="494">
        <v>26.388169999999999</v>
      </c>
    </row>
    <row r="500" spans="1:13">
      <c r="A500" s="254">
        <v>490</v>
      </c>
      <c r="B500" s="497" t="s">
        <v>525</v>
      </c>
      <c r="C500" s="494">
        <v>6254.15</v>
      </c>
      <c r="D500" s="495">
        <v>6258.05</v>
      </c>
      <c r="E500" s="495">
        <v>6216.1</v>
      </c>
      <c r="F500" s="495">
        <v>6178.05</v>
      </c>
      <c r="G500" s="495">
        <v>6136.1</v>
      </c>
      <c r="H500" s="495">
        <v>6296.1</v>
      </c>
      <c r="I500" s="495">
        <v>6338.0499999999993</v>
      </c>
      <c r="J500" s="495">
        <v>6376.1</v>
      </c>
      <c r="K500" s="494">
        <v>6300</v>
      </c>
      <c r="L500" s="494">
        <v>6220</v>
      </c>
      <c r="M500" s="494">
        <v>2.845E-2</v>
      </c>
    </row>
    <row r="501" spans="1:13">
      <c r="A501" s="254">
        <v>491</v>
      </c>
      <c r="B501" s="497" t="s">
        <v>526</v>
      </c>
      <c r="C501" s="494">
        <v>155.44999999999999</v>
      </c>
      <c r="D501" s="495">
        <v>154.81666666666666</v>
      </c>
      <c r="E501" s="495">
        <v>152.63333333333333</v>
      </c>
      <c r="F501" s="495">
        <v>149.81666666666666</v>
      </c>
      <c r="G501" s="495">
        <v>147.63333333333333</v>
      </c>
      <c r="H501" s="495">
        <v>157.63333333333333</v>
      </c>
      <c r="I501" s="495">
        <v>159.81666666666666</v>
      </c>
      <c r="J501" s="495">
        <v>162.63333333333333</v>
      </c>
      <c r="K501" s="494">
        <v>157</v>
      </c>
      <c r="L501" s="494">
        <v>152</v>
      </c>
      <c r="M501" s="494">
        <v>18.004950000000001</v>
      </c>
    </row>
    <row r="502" spans="1:13">
      <c r="A502" s="254">
        <v>492</v>
      </c>
      <c r="B502" s="497" t="s">
        <v>527</v>
      </c>
      <c r="C502" s="494">
        <v>84.3</v>
      </c>
      <c r="D502" s="495">
        <v>84.866666666666674</v>
      </c>
      <c r="E502" s="495">
        <v>82.233333333333348</v>
      </c>
      <c r="F502" s="495">
        <v>80.166666666666671</v>
      </c>
      <c r="G502" s="495">
        <v>77.533333333333346</v>
      </c>
      <c r="H502" s="495">
        <v>86.933333333333351</v>
      </c>
      <c r="I502" s="495">
        <v>89.566666666666677</v>
      </c>
      <c r="J502" s="495">
        <v>91.633333333333354</v>
      </c>
      <c r="K502" s="494">
        <v>87.5</v>
      </c>
      <c r="L502" s="494">
        <v>82.8</v>
      </c>
      <c r="M502" s="494">
        <v>32.48845</v>
      </c>
    </row>
    <row r="503" spans="1:13">
      <c r="A503" s="254">
        <v>493</v>
      </c>
      <c r="B503" s="497" t="s">
        <v>771</v>
      </c>
      <c r="C503" s="494">
        <v>425.1</v>
      </c>
      <c r="D503" s="495">
        <v>426.25</v>
      </c>
      <c r="E503" s="495">
        <v>419.65</v>
      </c>
      <c r="F503" s="495">
        <v>414.2</v>
      </c>
      <c r="G503" s="495">
        <v>407.59999999999997</v>
      </c>
      <c r="H503" s="495">
        <v>431.7</v>
      </c>
      <c r="I503" s="495">
        <v>438.3</v>
      </c>
      <c r="J503" s="495">
        <v>443.75</v>
      </c>
      <c r="K503" s="494">
        <v>432.85</v>
      </c>
      <c r="L503" s="494">
        <v>420.8</v>
      </c>
      <c r="M503" s="494">
        <v>2.0551499999999998</v>
      </c>
    </row>
    <row r="504" spans="1:13">
      <c r="A504" s="254">
        <v>494</v>
      </c>
      <c r="B504" s="497" t="s">
        <v>528</v>
      </c>
      <c r="C504" s="494">
        <v>2177.5</v>
      </c>
      <c r="D504" s="495">
        <v>2194.7666666666669</v>
      </c>
      <c r="E504" s="495">
        <v>2148.7333333333336</v>
      </c>
      <c r="F504" s="495">
        <v>2119.9666666666667</v>
      </c>
      <c r="G504" s="495">
        <v>2073.9333333333334</v>
      </c>
      <c r="H504" s="495">
        <v>2223.5333333333338</v>
      </c>
      <c r="I504" s="495">
        <v>2269.5666666666675</v>
      </c>
      <c r="J504" s="495">
        <v>2298.3333333333339</v>
      </c>
      <c r="K504" s="494">
        <v>2240.8000000000002</v>
      </c>
      <c r="L504" s="494">
        <v>2166</v>
      </c>
      <c r="M504" s="494">
        <v>1.38076</v>
      </c>
    </row>
    <row r="505" spans="1:13">
      <c r="A505" s="254">
        <v>495</v>
      </c>
      <c r="B505" s="497" t="s">
        <v>196</v>
      </c>
      <c r="C505" s="494">
        <v>450.1</v>
      </c>
      <c r="D505" s="495">
        <v>447.15000000000003</v>
      </c>
      <c r="E505" s="495">
        <v>442.95000000000005</v>
      </c>
      <c r="F505" s="495">
        <v>435.8</v>
      </c>
      <c r="G505" s="495">
        <v>431.6</v>
      </c>
      <c r="H505" s="495">
        <v>454.30000000000007</v>
      </c>
      <c r="I505" s="495">
        <v>458.5</v>
      </c>
      <c r="J505" s="495">
        <v>465.65000000000009</v>
      </c>
      <c r="K505" s="494">
        <v>451.35</v>
      </c>
      <c r="L505" s="494">
        <v>440</v>
      </c>
      <c r="M505" s="494">
        <v>116.99384999999999</v>
      </c>
    </row>
    <row r="506" spans="1:13">
      <c r="A506" s="254">
        <v>496</v>
      </c>
      <c r="B506" s="497" t="s">
        <v>529</v>
      </c>
      <c r="C506" s="494">
        <v>475.25</v>
      </c>
      <c r="D506" s="495">
        <v>471.7166666666667</v>
      </c>
      <c r="E506" s="495">
        <v>460.48333333333341</v>
      </c>
      <c r="F506" s="495">
        <v>445.7166666666667</v>
      </c>
      <c r="G506" s="495">
        <v>434.48333333333341</v>
      </c>
      <c r="H506" s="495">
        <v>486.48333333333341</v>
      </c>
      <c r="I506" s="495">
        <v>497.71666666666675</v>
      </c>
      <c r="J506" s="495">
        <v>512.48333333333335</v>
      </c>
      <c r="K506" s="494">
        <v>482.95</v>
      </c>
      <c r="L506" s="494">
        <v>456.95</v>
      </c>
      <c r="M506" s="494">
        <v>14.239050000000001</v>
      </c>
    </row>
    <row r="507" spans="1:13">
      <c r="A507" s="254">
        <v>497</v>
      </c>
      <c r="B507" s="497" t="s">
        <v>197</v>
      </c>
      <c r="C507" s="494">
        <v>15.45</v>
      </c>
      <c r="D507" s="495">
        <v>15.5</v>
      </c>
      <c r="E507" s="495">
        <v>15.35</v>
      </c>
      <c r="F507" s="495">
        <v>15.25</v>
      </c>
      <c r="G507" s="495">
        <v>15.1</v>
      </c>
      <c r="H507" s="495">
        <v>15.6</v>
      </c>
      <c r="I507" s="495">
        <v>15.749999999999998</v>
      </c>
      <c r="J507" s="495">
        <v>15.85</v>
      </c>
      <c r="K507" s="494">
        <v>15.65</v>
      </c>
      <c r="L507" s="494">
        <v>15.4</v>
      </c>
      <c r="M507" s="494">
        <v>405.65586999999999</v>
      </c>
    </row>
    <row r="508" spans="1:13">
      <c r="A508" s="254">
        <v>498</v>
      </c>
      <c r="B508" s="497" t="s">
        <v>198</v>
      </c>
      <c r="C508" s="494">
        <v>206.05</v>
      </c>
      <c r="D508" s="495">
        <v>205.01666666666665</v>
      </c>
      <c r="E508" s="495">
        <v>202.0333333333333</v>
      </c>
      <c r="F508" s="495">
        <v>198.01666666666665</v>
      </c>
      <c r="G508" s="495">
        <v>195.0333333333333</v>
      </c>
      <c r="H508" s="495">
        <v>209.0333333333333</v>
      </c>
      <c r="I508" s="495">
        <v>212.01666666666665</v>
      </c>
      <c r="J508" s="495">
        <v>216.0333333333333</v>
      </c>
      <c r="K508" s="494">
        <v>208</v>
      </c>
      <c r="L508" s="494">
        <v>201</v>
      </c>
      <c r="M508" s="494">
        <v>118.21377</v>
      </c>
    </row>
    <row r="509" spans="1:13">
      <c r="A509" s="254">
        <v>499</v>
      </c>
      <c r="B509" s="497" t="s">
        <v>530</v>
      </c>
      <c r="C509" s="494">
        <v>279.35000000000002</v>
      </c>
      <c r="D509" s="495">
        <v>282.09999999999997</v>
      </c>
      <c r="E509" s="495">
        <v>274.24999999999994</v>
      </c>
      <c r="F509" s="495">
        <v>269.14999999999998</v>
      </c>
      <c r="G509" s="495">
        <v>261.29999999999995</v>
      </c>
      <c r="H509" s="495">
        <v>287.19999999999993</v>
      </c>
      <c r="I509" s="495">
        <v>295.04999999999995</v>
      </c>
      <c r="J509" s="495">
        <v>300.14999999999992</v>
      </c>
      <c r="K509" s="494">
        <v>289.95</v>
      </c>
      <c r="L509" s="494">
        <v>277</v>
      </c>
      <c r="M509" s="494">
        <v>6.8756500000000003</v>
      </c>
    </row>
    <row r="510" spans="1:13">
      <c r="A510" s="254">
        <v>500</v>
      </c>
      <c r="B510" s="497" t="s">
        <v>531</v>
      </c>
      <c r="C510" s="494">
        <v>2097.5500000000002</v>
      </c>
      <c r="D510" s="495">
        <v>2097.0499999999997</v>
      </c>
      <c r="E510" s="495">
        <v>2080.3999999999996</v>
      </c>
      <c r="F510" s="495">
        <v>2063.25</v>
      </c>
      <c r="G510" s="495">
        <v>2046.6</v>
      </c>
      <c r="H510" s="495">
        <v>2114.1999999999994</v>
      </c>
      <c r="I510" s="495">
        <v>2130.85</v>
      </c>
      <c r="J510" s="495">
        <v>2147.9999999999991</v>
      </c>
      <c r="K510" s="494">
        <v>2113.6999999999998</v>
      </c>
      <c r="L510" s="494">
        <v>2079.9</v>
      </c>
      <c r="M510" s="494">
        <v>0.23538999999999999</v>
      </c>
    </row>
    <row r="511" spans="1:13">
      <c r="A511" s="254">
        <v>501</v>
      </c>
      <c r="B511" s="497" t="s">
        <v>741</v>
      </c>
      <c r="C511" s="494">
        <v>1220.9000000000001</v>
      </c>
      <c r="D511" s="495">
        <v>1213.3500000000001</v>
      </c>
      <c r="E511" s="495">
        <v>1201.7000000000003</v>
      </c>
      <c r="F511" s="495">
        <v>1182.5000000000002</v>
      </c>
      <c r="G511" s="495">
        <v>1170.8500000000004</v>
      </c>
      <c r="H511" s="495">
        <v>1232.5500000000002</v>
      </c>
      <c r="I511" s="495">
        <v>1244.2000000000003</v>
      </c>
      <c r="J511" s="495">
        <v>1263.4000000000001</v>
      </c>
      <c r="K511" s="494">
        <v>1225</v>
      </c>
      <c r="L511" s="494">
        <v>1194.1500000000001</v>
      </c>
      <c r="M511" s="494">
        <v>0.77015999999999996</v>
      </c>
    </row>
    <row r="513" spans="1:1">
      <c r="A513" s="275"/>
    </row>
    <row r="514" spans="1:1">
      <c r="A514" s="257"/>
    </row>
    <row r="515" spans="1:1">
      <c r="A515" s="275"/>
    </row>
    <row r="516" spans="1:1">
      <c r="A516" s="275"/>
    </row>
    <row r="517" spans="1:1">
      <c r="A517" s="276" t="s">
        <v>281</v>
      </c>
    </row>
    <row r="518" spans="1:1">
      <c r="A518" s="277" t="s">
        <v>199</v>
      </c>
    </row>
    <row r="519" spans="1:1">
      <c r="A519" s="277" t="s">
        <v>200</v>
      </c>
    </row>
    <row r="520" spans="1:1">
      <c r="A520" s="277" t="s">
        <v>201</v>
      </c>
    </row>
    <row r="521" spans="1:1">
      <c r="A521" s="277" t="s">
        <v>202</v>
      </c>
    </row>
    <row r="522" spans="1:1">
      <c r="A522" s="277" t="s">
        <v>203</v>
      </c>
    </row>
    <row r="523" spans="1:1">
      <c r="A523" s="278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57" t="s">
        <v>204</v>
      </c>
    </row>
    <row r="529" spans="1:1">
      <c r="A529" s="275" t="s">
        <v>205</v>
      </c>
    </row>
    <row r="530" spans="1:1">
      <c r="A530" s="275" t="s">
        <v>206</v>
      </c>
    </row>
    <row r="531" spans="1:1">
      <c r="A531" s="275" t="s">
        <v>207</v>
      </c>
    </row>
    <row r="532" spans="1:1">
      <c r="A532" s="279" t="s">
        <v>208</v>
      </c>
    </row>
    <row r="533" spans="1:1">
      <c r="A533" s="279" t="s">
        <v>209</v>
      </c>
    </row>
    <row r="534" spans="1:1">
      <c r="A534" s="279" t="s">
        <v>210</v>
      </c>
    </row>
    <row r="535" spans="1:1">
      <c r="A535" s="279" t="s">
        <v>211</v>
      </c>
    </row>
    <row r="536" spans="1:1">
      <c r="A536" s="279" t="s">
        <v>212</v>
      </c>
    </row>
    <row r="537" spans="1:1">
      <c r="A537" s="279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D21" sqref="D21"/>
    </sheetView>
  </sheetViews>
  <sheetFormatPr defaultColWidth="9.28515625" defaultRowHeight="12.75"/>
  <cols>
    <col min="1" max="1" width="12.140625" style="230" customWidth="1"/>
    <col min="2" max="2" width="14.28515625" style="118" customWidth="1"/>
    <col min="3" max="3" width="28.28515625" style="231" customWidth="1"/>
    <col min="4" max="4" width="55.7109375" style="231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32" customWidth="1"/>
    <col min="9" max="16384" width="9.28515625" style="231"/>
  </cols>
  <sheetData>
    <row r="1" spans="1:35" s="229" customFormat="1" ht="12">
      <c r="A1" s="233" t="s">
        <v>283</v>
      </c>
      <c r="B1" s="234"/>
      <c r="C1" s="235"/>
      <c r="D1" s="236"/>
      <c r="E1" s="237"/>
      <c r="F1" s="237"/>
      <c r="G1" s="237"/>
    </row>
    <row r="2" spans="1:35" s="229" customFormat="1" ht="12.75" customHeight="1">
      <c r="A2" s="238"/>
      <c r="B2" s="239"/>
      <c r="C2" s="240"/>
      <c r="D2" s="241"/>
      <c r="E2" s="242"/>
      <c r="F2" s="242"/>
      <c r="G2" s="242"/>
    </row>
    <row r="3" spans="1:35" s="229" customFormat="1" ht="12.75" customHeight="1">
      <c r="A3" s="238"/>
      <c r="B3" s="239"/>
      <c r="C3" s="240"/>
      <c r="D3" s="241"/>
      <c r="E3" s="242"/>
      <c r="F3" s="242"/>
      <c r="G3" s="242"/>
    </row>
    <row r="4" spans="1:35" s="229" customFormat="1" ht="12.75" customHeight="1">
      <c r="A4" s="238"/>
      <c r="B4" s="239"/>
      <c r="C4" s="240"/>
      <c r="D4" s="241"/>
      <c r="E4" s="242"/>
      <c r="F4" s="242"/>
      <c r="G4" s="242"/>
    </row>
    <row r="5" spans="1:35" s="229" customFormat="1" ht="6" customHeight="1">
      <c r="A5" s="545"/>
      <c r="B5" s="545"/>
      <c r="C5" s="546"/>
      <c r="D5" s="546"/>
      <c r="E5" s="237"/>
      <c r="F5" s="237"/>
      <c r="G5" s="237"/>
    </row>
    <row r="6" spans="1:35" s="229" customFormat="1" ht="26.25" customHeight="1">
      <c r="B6" s="245"/>
      <c r="C6" s="244"/>
      <c r="D6" s="244"/>
      <c r="E6" s="246" t="s">
        <v>282</v>
      </c>
      <c r="F6" s="237"/>
      <c r="G6" s="237"/>
    </row>
    <row r="7" spans="1:35" s="229" customFormat="1" ht="16.5" customHeight="1">
      <c r="A7" s="247" t="s">
        <v>532</v>
      </c>
      <c r="B7" s="547" t="s">
        <v>533</v>
      </c>
      <c r="C7" s="547"/>
      <c r="D7" s="248">
        <f>Main!B10</f>
        <v>44298</v>
      </c>
      <c r="E7" s="249"/>
      <c r="F7" s="237"/>
      <c r="G7" s="250"/>
    </row>
    <row r="8" spans="1:35" s="229" customFormat="1" ht="12.75" customHeight="1">
      <c r="A8" s="233"/>
      <c r="B8" s="237"/>
      <c r="C8" s="235"/>
      <c r="D8" s="236"/>
      <c r="E8" s="249"/>
      <c r="F8" s="249"/>
      <c r="G8" s="249"/>
    </row>
    <row r="9" spans="1:35" s="229" customFormat="1" ht="15.75" customHeight="1">
      <c r="A9" s="251" t="s">
        <v>534</v>
      </c>
      <c r="B9" s="252" t="s">
        <v>535</v>
      </c>
      <c r="C9" s="252" t="s">
        <v>536</v>
      </c>
      <c r="D9" s="252" t="s">
        <v>537</v>
      </c>
      <c r="E9" s="252" t="s">
        <v>538</v>
      </c>
      <c r="F9" s="252" t="s">
        <v>539</v>
      </c>
      <c r="G9" s="252" t="s">
        <v>540</v>
      </c>
      <c r="H9" s="252" t="s">
        <v>541</v>
      </c>
    </row>
    <row r="10" spans="1:35">
      <c r="A10" s="230">
        <v>44295</v>
      </c>
      <c r="B10" s="253">
        <v>530881</v>
      </c>
      <c r="C10" s="254" t="s">
        <v>972</v>
      </c>
      <c r="D10" s="254" t="s">
        <v>973</v>
      </c>
      <c r="E10" s="254" t="s">
        <v>542</v>
      </c>
      <c r="F10" s="356">
        <v>11500</v>
      </c>
      <c r="G10" s="253">
        <v>7.05</v>
      </c>
      <c r="H10" s="325" t="s">
        <v>305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1:35">
      <c r="A11" s="230">
        <v>44295</v>
      </c>
      <c r="B11" s="253">
        <v>509152</v>
      </c>
      <c r="C11" s="254" t="s">
        <v>974</v>
      </c>
      <c r="D11" s="254" t="s">
        <v>975</v>
      </c>
      <c r="E11" s="254" t="s">
        <v>542</v>
      </c>
      <c r="F11" s="356">
        <v>8900</v>
      </c>
      <c r="G11" s="253">
        <v>998.95</v>
      </c>
      <c r="H11" s="325" t="s">
        <v>305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</row>
    <row r="12" spans="1:35">
      <c r="A12" s="230">
        <v>44295</v>
      </c>
      <c r="B12" s="253">
        <v>509152</v>
      </c>
      <c r="C12" s="254" t="s">
        <v>974</v>
      </c>
      <c r="D12" s="254" t="s">
        <v>975</v>
      </c>
      <c r="E12" s="254" t="s">
        <v>543</v>
      </c>
      <c r="F12" s="356">
        <v>8900</v>
      </c>
      <c r="G12" s="253">
        <v>909</v>
      </c>
      <c r="H12" s="325" t="s">
        <v>305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</row>
    <row r="13" spans="1:35">
      <c r="A13" s="230">
        <v>44295</v>
      </c>
      <c r="B13" s="253">
        <v>509152</v>
      </c>
      <c r="C13" s="254" t="s">
        <v>974</v>
      </c>
      <c r="D13" s="254" t="s">
        <v>943</v>
      </c>
      <c r="E13" s="254" t="s">
        <v>542</v>
      </c>
      <c r="F13" s="356">
        <v>38010</v>
      </c>
      <c r="G13" s="253">
        <v>903.17</v>
      </c>
      <c r="H13" s="325" t="s">
        <v>305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</row>
    <row r="14" spans="1:35">
      <c r="A14" s="230">
        <v>44295</v>
      </c>
      <c r="B14" s="253">
        <v>509152</v>
      </c>
      <c r="C14" s="254" t="s">
        <v>974</v>
      </c>
      <c r="D14" s="254" t="s">
        <v>943</v>
      </c>
      <c r="E14" s="254" t="s">
        <v>543</v>
      </c>
      <c r="F14" s="356">
        <v>38010</v>
      </c>
      <c r="G14" s="253">
        <v>995.14</v>
      </c>
      <c r="H14" s="325" t="s">
        <v>305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1:35">
      <c r="A15" s="230">
        <v>44295</v>
      </c>
      <c r="B15" s="253">
        <v>509152</v>
      </c>
      <c r="C15" s="254" t="s">
        <v>974</v>
      </c>
      <c r="D15" s="254" t="s">
        <v>976</v>
      </c>
      <c r="E15" s="254" t="s">
        <v>542</v>
      </c>
      <c r="F15" s="356">
        <v>10000</v>
      </c>
      <c r="G15" s="253">
        <v>941.37</v>
      </c>
      <c r="H15" s="325" t="s">
        <v>305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>
      <c r="A16" s="230">
        <v>44295</v>
      </c>
      <c r="B16" s="253">
        <v>509152</v>
      </c>
      <c r="C16" s="254" t="s">
        <v>974</v>
      </c>
      <c r="D16" s="254" t="s">
        <v>976</v>
      </c>
      <c r="E16" s="254" t="s">
        <v>543</v>
      </c>
      <c r="F16" s="356">
        <v>10000</v>
      </c>
      <c r="G16" s="253">
        <v>941.47</v>
      </c>
      <c r="H16" s="325" t="s">
        <v>305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35">
      <c r="A17" s="230">
        <v>44295</v>
      </c>
      <c r="B17" s="253">
        <v>509152</v>
      </c>
      <c r="C17" s="254" t="s">
        <v>974</v>
      </c>
      <c r="D17" s="254" t="s">
        <v>977</v>
      </c>
      <c r="E17" s="254" t="s">
        <v>542</v>
      </c>
      <c r="F17" s="356">
        <v>12650</v>
      </c>
      <c r="G17" s="253">
        <v>939.11</v>
      </c>
      <c r="H17" s="325" t="s">
        <v>305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>
      <c r="A18" s="230">
        <v>44295</v>
      </c>
      <c r="B18" s="253">
        <v>509152</v>
      </c>
      <c r="C18" s="254" t="s">
        <v>974</v>
      </c>
      <c r="D18" s="254" t="s">
        <v>977</v>
      </c>
      <c r="E18" s="254" t="s">
        <v>543</v>
      </c>
      <c r="F18" s="356">
        <v>12650</v>
      </c>
      <c r="G18" s="253">
        <v>939.22</v>
      </c>
      <c r="H18" s="325" t="s">
        <v>305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</row>
    <row r="19" spans="1:35">
      <c r="A19" s="230">
        <v>44295</v>
      </c>
      <c r="B19" s="253">
        <v>509152</v>
      </c>
      <c r="C19" s="254" t="s">
        <v>974</v>
      </c>
      <c r="D19" s="254" t="s">
        <v>978</v>
      </c>
      <c r="E19" s="254" t="s">
        <v>542</v>
      </c>
      <c r="F19" s="356">
        <v>12357</v>
      </c>
      <c r="G19" s="253">
        <v>938.95</v>
      </c>
      <c r="H19" s="325" t="s">
        <v>305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</row>
    <row r="20" spans="1:35">
      <c r="A20" s="230">
        <v>44295</v>
      </c>
      <c r="B20" s="253">
        <v>509152</v>
      </c>
      <c r="C20" s="254" t="s">
        <v>974</v>
      </c>
      <c r="D20" s="254" t="s">
        <v>978</v>
      </c>
      <c r="E20" s="254" t="s">
        <v>543</v>
      </c>
      <c r="F20" s="356">
        <v>12357</v>
      </c>
      <c r="G20" s="253">
        <v>939.18</v>
      </c>
      <c r="H20" s="325" t="s">
        <v>305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</row>
    <row r="21" spans="1:35">
      <c r="A21" s="230">
        <v>44295</v>
      </c>
      <c r="B21" s="253">
        <v>509152</v>
      </c>
      <c r="C21" s="254" t="s">
        <v>974</v>
      </c>
      <c r="D21" s="254" t="s">
        <v>979</v>
      </c>
      <c r="E21" s="254" t="s">
        <v>542</v>
      </c>
      <c r="F21" s="356">
        <v>13200</v>
      </c>
      <c r="G21" s="253">
        <v>941.66</v>
      </c>
      <c r="H21" s="325" t="s">
        <v>305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>
      <c r="A22" s="230">
        <v>44295</v>
      </c>
      <c r="B22" s="253">
        <v>509152</v>
      </c>
      <c r="C22" s="254" t="s">
        <v>974</v>
      </c>
      <c r="D22" s="254" t="s">
        <v>979</v>
      </c>
      <c r="E22" s="254" t="s">
        <v>543</v>
      </c>
      <c r="F22" s="356">
        <v>13200</v>
      </c>
      <c r="G22" s="253">
        <v>941.68</v>
      </c>
      <c r="H22" s="325" t="s">
        <v>305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>
      <c r="A23" s="230">
        <v>44295</v>
      </c>
      <c r="B23" s="253">
        <v>509152</v>
      </c>
      <c r="C23" s="254" t="s">
        <v>974</v>
      </c>
      <c r="D23" s="254" t="s">
        <v>980</v>
      </c>
      <c r="E23" s="254" t="s">
        <v>542</v>
      </c>
      <c r="F23" s="356">
        <v>12484</v>
      </c>
      <c r="G23" s="253">
        <v>939.19</v>
      </c>
      <c r="H23" s="325" t="s">
        <v>305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>
      <c r="A24" s="230">
        <v>44295</v>
      </c>
      <c r="B24" s="253">
        <v>509152</v>
      </c>
      <c r="C24" s="254" t="s">
        <v>974</v>
      </c>
      <c r="D24" s="254" t="s">
        <v>980</v>
      </c>
      <c r="E24" s="254" t="s">
        <v>543</v>
      </c>
      <c r="F24" s="356">
        <v>12484</v>
      </c>
      <c r="G24" s="253">
        <v>939.06</v>
      </c>
      <c r="H24" s="325" t="s">
        <v>305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</row>
    <row r="25" spans="1:35">
      <c r="A25" s="230">
        <v>44295</v>
      </c>
      <c r="B25" s="253">
        <v>509152</v>
      </c>
      <c r="C25" s="254" t="s">
        <v>974</v>
      </c>
      <c r="D25" s="254" t="s">
        <v>981</v>
      </c>
      <c r="E25" s="254" t="s">
        <v>542</v>
      </c>
      <c r="F25" s="356">
        <v>10000</v>
      </c>
      <c r="G25" s="253">
        <v>941.38</v>
      </c>
      <c r="H25" s="325" t="s">
        <v>305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>
      <c r="A26" s="230">
        <v>44295</v>
      </c>
      <c r="B26" s="253">
        <v>509152</v>
      </c>
      <c r="C26" s="254" t="s">
        <v>974</v>
      </c>
      <c r="D26" s="254" t="s">
        <v>982</v>
      </c>
      <c r="E26" s="254" t="s">
        <v>542</v>
      </c>
      <c r="F26" s="356">
        <v>12509</v>
      </c>
      <c r="G26" s="253">
        <v>939.22</v>
      </c>
      <c r="H26" s="325" t="s">
        <v>305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</row>
    <row r="27" spans="1:35">
      <c r="A27" s="230">
        <v>44295</v>
      </c>
      <c r="B27" s="253">
        <v>509152</v>
      </c>
      <c r="C27" s="254" t="s">
        <v>974</v>
      </c>
      <c r="D27" s="254" t="s">
        <v>981</v>
      </c>
      <c r="E27" s="254" t="s">
        <v>543</v>
      </c>
      <c r="F27" s="356">
        <v>10000</v>
      </c>
      <c r="G27" s="253">
        <v>941.37</v>
      </c>
      <c r="H27" s="325" t="s">
        <v>305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</row>
    <row r="28" spans="1:35">
      <c r="A28" s="230">
        <v>44295</v>
      </c>
      <c r="B28" s="253">
        <v>509152</v>
      </c>
      <c r="C28" s="254" t="s">
        <v>974</v>
      </c>
      <c r="D28" s="254" t="s">
        <v>982</v>
      </c>
      <c r="E28" s="254" t="s">
        <v>543</v>
      </c>
      <c r="F28" s="356">
        <v>12509</v>
      </c>
      <c r="G28" s="253">
        <v>939</v>
      </c>
      <c r="H28" s="325" t="s">
        <v>305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</row>
    <row r="29" spans="1:35">
      <c r="A29" s="230">
        <v>44295</v>
      </c>
      <c r="B29" s="253">
        <v>509152</v>
      </c>
      <c r="C29" s="254" t="s">
        <v>974</v>
      </c>
      <c r="D29" s="254" t="s">
        <v>983</v>
      </c>
      <c r="E29" s="254" t="s">
        <v>542</v>
      </c>
      <c r="F29" s="356">
        <v>9800</v>
      </c>
      <c r="G29" s="253">
        <v>941.48</v>
      </c>
      <c r="H29" s="325" t="s">
        <v>305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>
      <c r="A30" s="230">
        <v>44295</v>
      </c>
      <c r="B30" s="253">
        <v>509152</v>
      </c>
      <c r="C30" s="254" t="s">
        <v>974</v>
      </c>
      <c r="D30" s="254" t="s">
        <v>983</v>
      </c>
      <c r="E30" s="254" t="s">
        <v>543</v>
      </c>
      <c r="F30" s="356">
        <v>9800</v>
      </c>
      <c r="G30" s="253">
        <v>941.37</v>
      </c>
      <c r="H30" s="325" t="s">
        <v>305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</row>
    <row r="31" spans="1:35">
      <c r="A31" s="230">
        <v>44295</v>
      </c>
      <c r="B31" s="253">
        <v>541627</v>
      </c>
      <c r="C31" s="254" t="s">
        <v>902</v>
      </c>
      <c r="D31" s="254" t="s">
        <v>984</v>
      </c>
      <c r="E31" s="254" t="s">
        <v>543</v>
      </c>
      <c r="F31" s="356">
        <v>27089</v>
      </c>
      <c r="G31" s="253">
        <v>5.98</v>
      </c>
      <c r="H31" s="325" t="s">
        <v>305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>
      <c r="A32" s="230">
        <v>44295</v>
      </c>
      <c r="B32" s="253">
        <v>541627</v>
      </c>
      <c r="C32" s="254" t="s">
        <v>902</v>
      </c>
      <c r="D32" s="254" t="s">
        <v>985</v>
      </c>
      <c r="E32" s="254" t="s">
        <v>542</v>
      </c>
      <c r="F32" s="356">
        <v>32500</v>
      </c>
      <c r="G32" s="253">
        <v>5.91</v>
      </c>
      <c r="H32" s="325" t="s">
        <v>305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1:35">
      <c r="A33" s="230">
        <v>44295</v>
      </c>
      <c r="B33" s="253">
        <v>541627</v>
      </c>
      <c r="C33" s="254" t="s">
        <v>902</v>
      </c>
      <c r="D33" s="254" t="s">
        <v>943</v>
      </c>
      <c r="E33" s="254" t="s">
        <v>543</v>
      </c>
      <c r="F33" s="356">
        <v>42020</v>
      </c>
      <c r="G33" s="253">
        <v>5.98</v>
      </c>
      <c r="H33" s="325" t="s">
        <v>305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</row>
    <row r="34" spans="1:35">
      <c r="A34" s="230">
        <v>44295</v>
      </c>
      <c r="B34" s="253">
        <v>541627</v>
      </c>
      <c r="C34" s="254" t="s">
        <v>902</v>
      </c>
      <c r="D34" s="254" t="s">
        <v>986</v>
      </c>
      <c r="E34" s="254" t="s">
        <v>542</v>
      </c>
      <c r="F34" s="356">
        <v>25000</v>
      </c>
      <c r="G34" s="253">
        <v>5.98</v>
      </c>
      <c r="H34" s="325" t="s">
        <v>305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</row>
    <row r="35" spans="1:35">
      <c r="A35" s="230">
        <v>44295</v>
      </c>
      <c r="B35" s="253">
        <v>540385</v>
      </c>
      <c r="C35" s="254" t="s">
        <v>987</v>
      </c>
      <c r="D35" s="254" t="s">
        <v>988</v>
      </c>
      <c r="E35" s="254" t="s">
        <v>542</v>
      </c>
      <c r="F35" s="356">
        <v>19157</v>
      </c>
      <c r="G35" s="253">
        <v>16.690000000000001</v>
      </c>
      <c r="H35" s="325" t="s">
        <v>305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</row>
    <row r="36" spans="1:35">
      <c r="A36" s="230">
        <v>44295</v>
      </c>
      <c r="B36" s="253">
        <v>539767</v>
      </c>
      <c r="C36" s="254" t="s">
        <v>928</v>
      </c>
      <c r="D36" s="254" t="s">
        <v>989</v>
      </c>
      <c r="E36" s="254" t="s">
        <v>542</v>
      </c>
      <c r="F36" s="356">
        <v>17881</v>
      </c>
      <c r="G36" s="253">
        <v>7.48</v>
      </c>
      <c r="H36" s="325" t="s">
        <v>305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</row>
    <row r="37" spans="1:35">
      <c r="A37" s="230">
        <v>44295</v>
      </c>
      <c r="B37" s="253">
        <v>539767</v>
      </c>
      <c r="C37" s="254" t="s">
        <v>928</v>
      </c>
      <c r="D37" s="254" t="s">
        <v>929</v>
      </c>
      <c r="E37" s="254" t="s">
        <v>542</v>
      </c>
      <c r="F37" s="356">
        <v>2000</v>
      </c>
      <c r="G37" s="253">
        <v>7.52</v>
      </c>
      <c r="H37" s="325" t="s">
        <v>305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</row>
    <row r="38" spans="1:35">
      <c r="A38" s="230">
        <v>44295</v>
      </c>
      <c r="B38" s="253">
        <v>539767</v>
      </c>
      <c r="C38" s="254" t="s">
        <v>928</v>
      </c>
      <c r="D38" s="254" t="s">
        <v>929</v>
      </c>
      <c r="E38" s="254" t="s">
        <v>543</v>
      </c>
      <c r="F38" s="356">
        <v>34223</v>
      </c>
      <c r="G38" s="253">
        <v>7.5</v>
      </c>
      <c r="H38" s="325" t="s">
        <v>305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>
      <c r="A39" s="230">
        <v>44295</v>
      </c>
      <c r="B39" s="253">
        <v>540198</v>
      </c>
      <c r="C39" s="254" t="s">
        <v>990</v>
      </c>
      <c r="D39" s="254" t="s">
        <v>991</v>
      </c>
      <c r="E39" s="254" t="s">
        <v>542</v>
      </c>
      <c r="F39" s="356">
        <v>35814</v>
      </c>
      <c r="G39" s="253">
        <v>23.63</v>
      </c>
      <c r="H39" s="325" t="s">
        <v>305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</row>
    <row r="40" spans="1:35">
      <c r="A40" s="230">
        <v>44295</v>
      </c>
      <c r="B40" s="253">
        <v>534060</v>
      </c>
      <c r="C40" s="254" t="s">
        <v>992</v>
      </c>
      <c r="D40" s="254" t="s">
        <v>901</v>
      </c>
      <c r="E40" s="254" t="s">
        <v>542</v>
      </c>
      <c r="F40" s="356">
        <v>4426096</v>
      </c>
      <c r="G40" s="253">
        <v>0.88</v>
      </c>
      <c r="H40" s="325" t="s">
        <v>305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</row>
    <row r="41" spans="1:35">
      <c r="A41" s="230">
        <v>44295</v>
      </c>
      <c r="B41" s="253">
        <v>534060</v>
      </c>
      <c r="C41" s="254" t="s">
        <v>992</v>
      </c>
      <c r="D41" s="254" t="s">
        <v>901</v>
      </c>
      <c r="E41" s="254" t="s">
        <v>543</v>
      </c>
      <c r="F41" s="356">
        <v>2426096</v>
      </c>
      <c r="G41" s="253">
        <v>0.96</v>
      </c>
      <c r="H41" s="325" t="s">
        <v>305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</row>
    <row r="42" spans="1:35">
      <c r="A42" s="230">
        <v>44295</v>
      </c>
      <c r="B42" s="253">
        <v>540796</v>
      </c>
      <c r="C42" s="254" t="s">
        <v>993</v>
      </c>
      <c r="D42" s="254" t="s">
        <v>994</v>
      </c>
      <c r="E42" s="254" t="s">
        <v>543</v>
      </c>
      <c r="F42" s="356">
        <v>120000</v>
      </c>
      <c r="G42" s="253">
        <v>44.7</v>
      </c>
      <c r="H42" s="325" t="s">
        <v>305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</row>
    <row r="43" spans="1:35">
      <c r="A43" s="230">
        <v>44295</v>
      </c>
      <c r="B43" s="253">
        <v>540796</v>
      </c>
      <c r="C43" s="254" t="s">
        <v>993</v>
      </c>
      <c r="D43" s="254" t="s">
        <v>995</v>
      </c>
      <c r="E43" s="254" t="s">
        <v>542</v>
      </c>
      <c r="F43" s="356">
        <v>122000</v>
      </c>
      <c r="G43" s="253">
        <v>44.82</v>
      </c>
      <c r="H43" s="325" t="s">
        <v>305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</row>
    <row r="44" spans="1:35">
      <c r="A44" s="230">
        <v>44295</v>
      </c>
      <c r="B44" s="253">
        <v>533285</v>
      </c>
      <c r="C44" s="254" t="s">
        <v>996</v>
      </c>
      <c r="D44" s="254" t="s">
        <v>997</v>
      </c>
      <c r="E44" s="254" t="s">
        <v>543</v>
      </c>
      <c r="F44" s="356">
        <v>149043</v>
      </c>
      <c r="G44" s="253">
        <v>16.75</v>
      </c>
      <c r="H44" s="325" t="s">
        <v>305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</row>
    <row r="45" spans="1:35">
      <c r="A45" s="230">
        <v>44295</v>
      </c>
      <c r="B45" s="253">
        <v>533285</v>
      </c>
      <c r="C45" s="254" t="s">
        <v>996</v>
      </c>
      <c r="D45" s="254" t="s">
        <v>998</v>
      </c>
      <c r="E45" s="254" t="s">
        <v>542</v>
      </c>
      <c r="F45" s="356">
        <v>148760</v>
      </c>
      <c r="G45" s="253">
        <v>16.75</v>
      </c>
      <c r="H45" s="325" t="s">
        <v>305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</row>
    <row r="46" spans="1:35">
      <c r="A46" s="230">
        <v>44295</v>
      </c>
      <c r="B46" s="253">
        <v>540175</v>
      </c>
      <c r="C46" s="254" t="s">
        <v>944</v>
      </c>
      <c r="D46" s="254" t="s">
        <v>999</v>
      </c>
      <c r="E46" s="254" t="s">
        <v>542</v>
      </c>
      <c r="F46" s="356">
        <v>35874</v>
      </c>
      <c r="G46" s="253">
        <v>10.75</v>
      </c>
      <c r="H46" s="325" t="s">
        <v>305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</row>
    <row r="47" spans="1:35">
      <c r="A47" s="230">
        <v>44295</v>
      </c>
      <c r="B47" s="253">
        <v>540175</v>
      </c>
      <c r="C47" s="254" t="s">
        <v>944</v>
      </c>
      <c r="D47" s="254" t="s">
        <v>1000</v>
      </c>
      <c r="E47" s="254" t="s">
        <v>542</v>
      </c>
      <c r="F47" s="356">
        <v>45500</v>
      </c>
      <c r="G47" s="253">
        <v>10.94</v>
      </c>
      <c r="H47" s="325" t="s">
        <v>305</v>
      </c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</row>
    <row r="48" spans="1:35">
      <c r="A48" s="230">
        <v>44295</v>
      </c>
      <c r="B48" s="253">
        <v>540175</v>
      </c>
      <c r="C48" s="254" t="s">
        <v>944</v>
      </c>
      <c r="D48" s="254" t="s">
        <v>1001</v>
      </c>
      <c r="E48" s="254" t="s">
        <v>543</v>
      </c>
      <c r="F48" s="356">
        <v>81439</v>
      </c>
      <c r="G48" s="253">
        <v>10.86</v>
      </c>
      <c r="H48" s="325" t="s">
        <v>305</v>
      </c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</row>
    <row r="49" spans="1:35">
      <c r="A49" s="230">
        <v>44295</v>
      </c>
      <c r="B49" s="253">
        <v>523710</v>
      </c>
      <c r="C49" s="254" t="s">
        <v>1002</v>
      </c>
      <c r="D49" s="254" t="s">
        <v>1003</v>
      </c>
      <c r="E49" s="254" t="s">
        <v>542</v>
      </c>
      <c r="F49" s="356">
        <v>750000</v>
      </c>
      <c r="G49" s="253">
        <v>225</v>
      </c>
      <c r="H49" s="325" t="s">
        <v>305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</row>
    <row r="50" spans="1:35">
      <c r="A50" s="230">
        <v>44295</v>
      </c>
      <c r="B50" s="253">
        <v>523710</v>
      </c>
      <c r="C50" s="254" t="s">
        <v>1002</v>
      </c>
      <c r="D50" s="254" t="s">
        <v>1004</v>
      </c>
      <c r="E50" s="254" t="s">
        <v>543</v>
      </c>
      <c r="F50" s="356">
        <v>750000</v>
      </c>
      <c r="G50" s="253">
        <v>225</v>
      </c>
      <c r="H50" s="325" t="s">
        <v>305</v>
      </c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</row>
    <row r="51" spans="1:35">
      <c r="A51" s="230">
        <v>44295</v>
      </c>
      <c r="B51" s="253">
        <v>539526</v>
      </c>
      <c r="C51" s="254" t="s">
        <v>1005</v>
      </c>
      <c r="D51" s="254" t="s">
        <v>1006</v>
      </c>
      <c r="E51" s="254" t="s">
        <v>542</v>
      </c>
      <c r="F51" s="356">
        <v>999999</v>
      </c>
      <c r="G51" s="253">
        <v>0.52</v>
      </c>
      <c r="H51" s="325" t="s">
        <v>305</v>
      </c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</row>
    <row r="52" spans="1:35">
      <c r="A52" s="230">
        <v>44295</v>
      </c>
      <c r="B52" s="253">
        <v>539526</v>
      </c>
      <c r="C52" s="254" t="s">
        <v>1005</v>
      </c>
      <c r="D52" s="254" t="s">
        <v>1007</v>
      </c>
      <c r="E52" s="254" t="s">
        <v>543</v>
      </c>
      <c r="F52" s="356">
        <v>2686000</v>
      </c>
      <c r="G52" s="253">
        <v>0.53</v>
      </c>
      <c r="H52" s="325" t="s">
        <v>305</v>
      </c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</row>
    <row r="53" spans="1:35">
      <c r="A53" s="230">
        <v>44295</v>
      </c>
      <c r="B53" s="253">
        <v>539026</v>
      </c>
      <c r="C53" s="254" t="s">
        <v>946</v>
      </c>
      <c r="D53" s="254" t="s">
        <v>948</v>
      </c>
      <c r="E53" s="254" t="s">
        <v>542</v>
      </c>
      <c r="F53" s="356">
        <v>140000</v>
      </c>
      <c r="G53" s="253">
        <v>14.24</v>
      </c>
      <c r="H53" s="325" t="s">
        <v>305</v>
      </c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</row>
    <row r="54" spans="1:35">
      <c r="A54" s="230">
        <v>44295</v>
      </c>
      <c r="B54" s="253">
        <v>539026</v>
      </c>
      <c r="C54" s="254" t="s">
        <v>946</v>
      </c>
      <c r="D54" s="254" t="s">
        <v>948</v>
      </c>
      <c r="E54" s="254" t="s">
        <v>543</v>
      </c>
      <c r="F54" s="356">
        <v>120000</v>
      </c>
      <c r="G54" s="253">
        <v>14.22</v>
      </c>
      <c r="H54" s="325" t="s">
        <v>305</v>
      </c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</row>
    <row r="55" spans="1:35">
      <c r="A55" s="230">
        <v>44295</v>
      </c>
      <c r="B55" s="253">
        <v>539026</v>
      </c>
      <c r="C55" s="254" t="s">
        <v>946</v>
      </c>
      <c r="D55" s="254" t="s">
        <v>1008</v>
      </c>
      <c r="E55" s="254" t="s">
        <v>542</v>
      </c>
      <c r="F55" s="356">
        <v>44000</v>
      </c>
      <c r="G55" s="253">
        <v>14.05</v>
      </c>
      <c r="H55" s="325" t="s">
        <v>305</v>
      </c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</row>
    <row r="56" spans="1:35">
      <c r="A56" s="230">
        <v>44295</v>
      </c>
      <c r="B56" s="253">
        <v>539026</v>
      </c>
      <c r="C56" s="254" t="s">
        <v>946</v>
      </c>
      <c r="D56" s="254" t="s">
        <v>949</v>
      </c>
      <c r="E56" s="254" t="s">
        <v>543</v>
      </c>
      <c r="F56" s="356">
        <v>44000</v>
      </c>
      <c r="G56" s="253">
        <v>14.1</v>
      </c>
      <c r="H56" s="325" t="s">
        <v>305</v>
      </c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</row>
    <row r="57" spans="1:35">
      <c r="A57" s="230">
        <v>44295</v>
      </c>
      <c r="B57" s="253">
        <v>539026</v>
      </c>
      <c r="C57" s="254" t="s">
        <v>946</v>
      </c>
      <c r="D57" s="254" t="s">
        <v>947</v>
      </c>
      <c r="E57" s="254" t="s">
        <v>542</v>
      </c>
      <c r="F57" s="356">
        <v>76000</v>
      </c>
      <c r="G57" s="253">
        <v>14.32</v>
      </c>
      <c r="H57" s="325" t="s">
        <v>305</v>
      </c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</row>
    <row r="58" spans="1:35">
      <c r="A58" s="230">
        <v>44295</v>
      </c>
      <c r="B58" s="253">
        <v>539026</v>
      </c>
      <c r="C58" s="254" t="s">
        <v>946</v>
      </c>
      <c r="D58" s="254" t="s">
        <v>1008</v>
      </c>
      <c r="E58" s="254" t="s">
        <v>543</v>
      </c>
      <c r="F58" s="356">
        <v>96000</v>
      </c>
      <c r="G58" s="253">
        <v>14.31</v>
      </c>
      <c r="H58" s="325" t="s">
        <v>305</v>
      </c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</row>
    <row r="59" spans="1:35">
      <c r="A59" s="230">
        <v>44295</v>
      </c>
      <c r="B59" s="253">
        <v>541445</v>
      </c>
      <c r="C59" s="254" t="s">
        <v>1009</v>
      </c>
      <c r="D59" s="254" t="s">
        <v>1010</v>
      </c>
      <c r="E59" s="254" t="s">
        <v>542</v>
      </c>
      <c r="F59" s="356">
        <v>35200</v>
      </c>
      <c r="G59" s="253">
        <v>82.92</v>
      </c>
      <c r="H59" s="325" t="s">
        <v>305</v>
      </c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</row>
    <row r="60" spans="1:35">
      <c r="A60" s="230">
        <v>44295</v>
      </c>
      <c r="B60" s="253" t="s">
        <v>1011</v>
      </c>
      <c r="C60" s="254" t="s">
        <v>1012</v>
      </c>
      <c r="D60" s="254" t="s">
        <v>1013</v>
      </c>
      <c r="E60" s="254" t="s">
        <v>542</v>
      </c>
      <c r="F60" s="356">
        <v>30003</v>
      </c>
      <c r="G60" s="253">
        <v>47.04</v>
      </c>
      <c r="H60" s="325" t="s">
        <v>842</v>
      </c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1:35">
      <c r="A61" s="230">
        <v>44295</v>
      </c>
      <c r="B61" s="253" t="s">
        <v>1014</v>
      </c>
      <c r="C61" s="254" t="s">
        <v>1015</v>
      </c>
      <c r="D61" s="254" t="s">
        <v>1016</v>
      </c>
      <c r="E61" s="254" t="s">
        <v>542</v>
      </c>
      <c r="F61" s="356">
        <v>191784</v>
      </c>
      <c r="G61" s="253">
        <v>736.15</v>
      </c>
      <c r="H61" s="325" t="s">
        <v>842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1:35">
      <c r="A62" s="230">
        <v>44295</v>
      </c>
      <c r="B62" s="253" t="s">
        <v>1014</v>
      </c>
      <c r="C62" s="254" t="s">
        <v>1015</v>
      </c>
      <c r="D62" s="254" t="s">
        <v>1017</v>
      </c>
      <c r="E62" s="254" t="s">
        <v>542</v>
      </c>
      <c r="F62" s="356">
        <v>261779</v>
      </c>
      <c r="G62" s="253">
        <v>729.73</v>
      </c>
      <c r="H62" s="325" t="s">
        <v>842</v>
      </c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</row>
    <row r="63" spans="1:35">
      <c r="A63" s="230">
        <v>44295</v>
      </c>
      <c r="B63" s="253" t="s">
        <v>1018</v>
      </c>
      <c r="C63" s="254" t="s">
        <v>1019</v>
      </c>
      <c r="D63" s="254" t="s">
        <v>1020</v>
      </c>
      <c r="E63" s="254" t="s">
        <v>542</v>
      </c>
      <c r="F63" s="356">
        <v>160000</v>
      </c>
      <c r="G63" s="253">
        <v>54.68</v>
      </c>
      <c r="H63" s="325" t="s">
        <v>842</v>
      </c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</row>
    <row r="64" spans="1:35">
      <c r="A64" s="230">
        <v>44295</v>
      </c>
      <c r="B64" s="253" t="s">
        <v>1021</v>
      </c>
      <c r="C64" s="254" t="s">
        <v>1022</v>
      </c>
      <c r="D64" s="254" t="s">
        <v>1023</v>
      </c>
      <c r="E64" s="254" t="s">
        <v>542</v>
      </c>
      <c r="F64" s="356">
        <v>249935</v>
      </c>
      <c r="G64" s="253">
        <v>15.91</v>
      </c>
      <c r="H64" s="325" t="s">
        <v>842</v>
      </c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</row>
    <row r="65" spans="1:35">
      <c r="A65" s="230">
        <v>44295</v>
      </c>
      <c r="B65" s="253" t="s">
        <v>950</v>
      </c>
      <c r="C65" s="254" t="s">
        <v>951</v>
      </c>
      <c r="D65" s="254" t="s">
        <v>945</v>
      </c>
      <c r="E65" s="254" t="s">
        <v>542</v>
      </c>
      <c r="F65" s="356">
        <v>94084</v>
      </c>
      <c r="G65" s="253">
        <v>24.29</v>
      </c>
      <c r="H65" s="325" t="s">
        <v>842</v>
      </c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</row>
    <row r="66" spans="1:35">
      <c r="A66" s="230">
        <v>44295</v>
      </c>
      <c r="B66" s="253" t="s">
        <v>1024</v>
      </c>
      <c r="C66" s="254" t="s">
        <v>1025</v>
      </c>
      <c r="D66" s="254" t="s">
        <v>1026</v>
      </c>
      <c r="E66" s="254" t="s">
        <v>542</v>
      </c>
      <c r="F66" s="356">
        <v>130000</v>
      </c>
      <c r="G66" s="253">
        <v>37.6</v>
      </c>
      <c r="H66" s="325" t="s">
        <v>842</v>
      </c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</row>
    <row r="67" spans="1:35">
      <c r="A67" s="230">
        <v>44295</v>
      </c>
      <c r="B67" s="253" t="s">
        <v>1027</v>
      </c>
      <c r="C67" s="254" t="s">
        <v>1028</v>
      </c>
      <c r="D67" s="254" t="s">
        <v>995</v>
      </c>
      <c r="E67" s="254" t="s">
        <v>542</v>
      </c>
      <c r="F67" s="356">
        <v>75000</v>
      </c>
      <c r="G67" s="253">
        <v>52.19</v>
      </c>
      <c r="H67" s="325" t="s">
        <v>842</v>
      </c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</row>
    <row r="68" spans="1:35">
      <c r="A68" s="230">
        <v>44295</v>
      </c>
      <c r="B68" s="253" t="s">
        <v>1029</v>
      </c>
      <c r="C68" s="254" t="s">
        <v>1030</v>
      </c>
      <c r="D68" s="254" t="s">
        <v>901</v>
      </c>
      <c r="E68" s="254" t="s">
        <v>542</v>
      </c>
      <c r="F68" s="356">
        <v>2433779</v>
      </c>
      <c r="G68" s="253">
        <v>6.99</v>
      </c>
      <c r="H68" s="325" t="s">
        <v>842</v>
      </c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</row>
    <row r="69" spans="1:35">
      <c r="A69" s="230">
        <v>44295</v>
      </c>
      <c r="B69" s="253" t="s">
        <v>509</v>
      </c>
      <c r="C69" s="254" t="s">
        <v>1031</v>
      </c>
      <c r="D69" s="254" t="s">
        <v>1032</v>
      </c>
      <c r="E69" s="254" t="s">
        <v>542</v>
      </c>
      <c r="F69" s="356">
        <v>920000</v>
      </c>
      <c r="G69" s="253">
        <v>1360</v>
      </c>
      <c r="H69" s="325" t="s">
        <v>842</v>
      </c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</row>
    <row r="70" spans="1:35">
      <c r="A70" s="230">
        <v>44295</v>
      </c>
      <c r="B70" s="253" t="s">
        <v>1033</v>
      </c>
      <c r="C70" s="254" t="s">
        <v>1034</v>
      </c>
      <c r="D70" s="254" t="s">
        <v>1035</v>
      </c>
      <c r="E70" s="254" t="s">
        <v>542</v>
      </c>
      <c r="F70" s="356">
        <v>234000</v>
      </c>
      <c r="G70" s="253">
        <v>44.54</v>
      </c>
      <c r="H70" s="325" t="s">
        <v>842</v>
      </c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</row>
    <row r="71" spans="1:35">
      <c r="A71" s="230">
        <v>44295</v>
      </c>
      <c r="B71" s="253" t="s">
        <v>1011</v>
      </c>
      <c r="C71" s="254" t="s">
        <v>1012</v>
      </c>
      <c r="D71" s="254" t="s">
        <v>1013</v>
      </c>
      <c r="E71" s="254" t="s">
        <v>543</v>
      </c>
      <c r="F71" s="356">
        <v>10000</v>
      </c>
      <c r="G71" s="253">
        <v>43.93</v>
      </c>
      <c r="H71" s="325" t="s">
        <v>842</v>
      </c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</row>
    <row r="72" spans="1:35">
      <c r="A72" s="230">
        <v>44295</v>
      </c>
      <c r="B72" s="253" t="s">
        <v>1014</v>
      </c>
      <c r="C72" s="254" t="s">
        <v>1015</v>
      </c>
      <c r="D72" s="254" t="s">
        <v>1017</v>
      </c>
      <c r="E72" s="254" t="s">
        <v>543</v>
      </c>
      <c r="F72" s="356">
        <v>262218</v>
      </c>
      <c r="G72" s="253">
        <v>730.45</v>
      </c>
      <c r="H72" s="325" t="s">
        <v>842</v>
      </c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</row>
    <row r="73" spans="1:35">
      <c r="A73" s="230">
        <v>44295</v>
      </c>
      <c r="B73" s="253" t="s">
        <v>1014</v>
      </c>
      <c r="C73" s="254" t="s">
        <v>1015</v>
      </c>
      <c r="D73" s="254" t="s">
        <v>1016</v>
      </c>
      <c r="E73" s="254" t="s">
        <v>543</v>
      </c>
      <c r="F73" s="356">
        <v>191784</v>
      </c>
      <c r="G73" s="253">
        <v>736.91</v>
      </c>
      <c r="H73" s="325" t="s">
        <v>842</v>
      </c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</row>
    <row r="74" spans="1:35">
      <c r="A74" s="230">
        <v>44295</v>
      </c>
      <c r="B74" s="253" t="s">
        <v>1021</v>
      </c>
      <c r="C74" s="254" t="s">
        <v>1022</v>
      </c>
      <c r="D74" s="254" t="s">
        <v>1023</v>
      </c>
      <c r="E74" s="254" t="s">
        <v>543</v>
      </c>
      <c r="F74" s="356">
        <v>109599</v>
      </c>
      <c r="G74" s="253">
        <v>16.03</v>
      </c>
      <c r="H74" s="325" t="s">
        <v>842</v>
      </c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</row>
    <row r="75" spans="1:35">
      <c r="A75" s="230">
        <v>44295</v>
      </c>
      <c r="B75" s="253" t="s">
        <v>950</v>
      </c>
      <c r="C75" s="254" t="s">
        <v>951</v>
      </c>
      <c r="D75" s="254" t="s">
        <v>945</v>
      </c>
      <c r="E75" s="254" t="s">
        <v>543</v>
      </c>
      <c r="F75" s="356">
        <v>102607</v>
      </c>
      <c r="G75" s="253">
        <v>24.13</v>
      </c>
      <c r="H75" s="325" t="s">
        <v>842</v>
      </c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</row>
    <row r="76" spans="1:35">
      <c r="A76" s="230">
        <v>44295</v>
      </c>
      <c r="B76" s="253" t="s">
        <v>1024</v>
      </c>
      <c r="C76" s="254" t="s">
        <v>1025</v>
      </c>
      <c r="D76" s="254" t="s">
        <v>1026</v>
      </c>
      <c r="E76" s="254" t="s">
        <v>543</v>
      </c>
      <c r="F76" s="356">
        <v>10005</v>
      </c>
      <c r="G76" s="253">
        <v>41.25</v>
      </c>
      <c r="H76" s="325" t="s">
        <v>842</v>
      </c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</row>
    <row r="77" spans="1:35">
      <c r="A77" s="230">
        <v>44295</v>
      </c>
      <c r="B77" s="253" t="s">
        <v>952</v>
      </c>
      <c r="C77" s="254" t="s">
        <v>953</v>
      </c>
      <c r="D77" s="254" t="s">
        <v>1036</v>
      </c>
      <c r="E77" s="254" t="s">
        <v>543</v>
      </c>
      <c r="F77" s="356">
        <v>985325</v>
      </c>
      <c r="G77" s="253">
        <v>4.2300000000000004</v>
      </c>
      <c r="H77" s="325" t="s">
        <v>842</v>
      </c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</row>
    <row r="78" spans="1:35">
      <c r="A78" s="230">
        <v>44295</v>
      </c>
      <c r="B78" s="253" t="s">
        <v>1027</v>
      </c>
      <c r="C78" s="254" t="s">
        <v>1028</v>
      </c>
      <c r="D78" s="254" t="s">
        <v>1037</v>
      </c>
      <c r="E78" s="254" t="s">
        <v>543</v>
      </c>
      <c r="F78" s="356">
        <v>62500</v>
      </c>
      <c r="G78" s="253">
        <v>52.2</v>
      </c>
      <c r="H78" s="325" t="s">
        <v>842</v>
      </c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</row>
    <row r="79" spans="1:35">
      <c r="A79" s="230">
        <v>44295</v>
      </c>
      <c r="B79" s="253" t="s">
        <v>1029</v>
      </c>
      <c r="C79" s="254" t="s">
        <v>1030</v>
      </c>
      <c r="D79" s="254" t="s">
        <v>901</v>
      </c>
      <c r="E79" s="254" t="s">
        <v>543</v>
      </c>
      <c r="F79" s="356">
        <v>2709158</v>
      </c>
      <c r="G79" s="253">
        <v>6.97</v>
      </c>
      <c r="H79" s="325" t="s">
        <v>842</v>
      </c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</row>
    <row r="80" spans="1:35">
      <c r="A80" s="230">
        <v>44295</v>
      </c>
      <c r="B80" s="253" t="s">
        <v>509</v>
      </c>
      <c r="C80" s="254" t="s">
        <v>1031</v>
      </c>
      <c r="D80" s="254" t="s">
        <v>1038</v>
      </c>
      <c r="E80" s="254" t="s">
        <v>543</v>
      </c>
      <c r="F80" s="356">
        <v>1120000</v>
      </c>
      <c r="G80" s="253">
        <v>1360</v>
      </c>
      <c r="H80" s="325" t="s">
        <v>842</v>
      </c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1:35">
      <c r="A81" s="230">
        <v>44295</v>
      </c>
      <c r="B81" s="253" t="s">
        <v>1033</v>
      </c>
      <c r="C81" s="254" t="s">
        <v>1034</v>
      </c>
      <c r="D81" s="254" t="s">
        <v>1035</v>
      </c>
      <c r="E81" s="254" t="s">
        <v>543</v>
      </c>
      <c r="F81" s="356">
        <v>72000</v>
      </c>
      <c r="G81" s="253">
        <v>48.34</v>
      </c>
      <c r="H81" s="325" t="s">
        <v>842</v>
      </c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</row>
    <row r="82" spans="1:35">
      <c r="B82" s="253"/>
      <c r="C82" s="254"/>
      <c r="D82" s="254"/>
      <c r="E82" s="254"/>
      <c r="F82" s="356"/>
      <c r="G82" s="253"/>
      <c r="H82" s="325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3" spans="1:35">
      <c r="B83" s="253"/>
      <c r="C83" s="254"/>
      <c r="D83" s="254"/>
      <c r="E83" s="254"/>
      <c r="F83" s="356"/>
      <c r="G83" s="253"/>
      <c r="H83" s="325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</row>
    <row r="84" spans="1:35">
      <c r="B84" s="253"/>
      <c r="C84" s="254"/>
      <c r="D84" s="254"/>
      <c r="E84" s="254"/>
      <c r="F84" s="356"/>
      <c r="G84" s="253"/>
      <c r="H84" s="325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1:35">
      <c r="B85" s="253"/>
      <c r="C85" s="254"/>
      <c r="D85" s="254"/>
      <c r="E85" s="254"/>
      <c r="F85" s="356"/>
      <c r="G85" s="253"/>
      <c r="H85" s="325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1:35">
      <c r="B86" s="253"/>
      <c r="C86" s="254"/>
      <c r="D86" s="254"/>
      <c r="E86" s="254"/>
      <c r="F86" s="356"/>
      <c r="G86" s="253"/>
      <c r="H86" s="325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7" spans="1:35">
      <c r="B87" s="253"/>
      <c r="C87" s="254"/>
      <c r="D87" s="254"/>
      <c r="E87" s="254"/>
      <c r="F87" s="356"/>
      <c r="G87" s="253"/>
      <c r="H87" s="325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</row>
    <row r="88" spans="1:35">
      <c r="B88" s="253"/>
      <c r="C88" s="254"/>
      <c r="D88" s="254"/>
      <c r="E88" s="254"/>
      <c r="F88" s="356"/>
      <c r="G88" s="253"/>
      <c r="H88" s="325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</row>
    <row r="89" spans="1:35">
      <c r="B89" s="253"/>
      <c r="C89" s="254"/>
      <c r="D89" s="254"/>
      <c r="E89" s="254"/>
      <c r="F89" s="356"/>
      <c r="G89" s="253"/>
      <c r="H89" s="325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1:35">
      <c r="B90" s="253"/>
      <c r="C90" s="254"/>
      <c r="D90" s="254"/>
      <c r="E90" s="254"/>
      <c r="F90" s="356"/>
      <c r="G90" s="253"/>
      <c r="H90" s="325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1:35">
      <c r="B91" s="253"/>
      <c r="C91" s="254"/>
      <c r="D91" s="254"/>
      <c r="E91" s="254"/>
      <c r="F91" s="356"/>
      <c r="G91" s="253"/>
      <c r="H91" s="325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1:35">
      <c r="B92" s="253"/>
      <c r="C92" s="254"/>
      <c r="D92" s="254"/>
      <c r="E92" s="254"/>
      <c r="F92" s="356"/>
      <c r="G92" s="253"/>
      <c r="H92" s="325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1:35">
      <c r="B93" s="253"/>
      <c r="C93" s="254"/>
      <c r="D93" s="254"/>
      <c r="E93" s="254"/>
      <c r="F93" s="356"/>
      <c r="G93" s="253"/>
      <c r="H93" s="325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1:35">
      <c r="B94" s="253"/>
      <c r="C94" s="254"/>
      <c r="D94" s="254"/>
      <c r="E94" s="254"/>
      <c r="F94" s="356"/>
      <c r="G94" s="253"/>
      <c r="H94" s="325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</row>
    <row r="95" spans="1:35">
      <c r="B95" s="253"/>
      <c r="C95" s="254"/>
      <c r="D95" s="254"/>
      <c r="E95" s="254"/>
      <c r="F95" s="356"/>
      <c r="G95" s="253"/>
      <c r="H95" s="325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</row>
    <row r="96" spans="1:35">
      <c r="B96" s="253"/>
      <c r="C96" s="254"/>
      <c r="D96" s="254"/>
      <c r="E96" s="254"/>
      <c r="F96" s="356"/>
      <c r="G96" s="253"/>
      <c r="H96" s="325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2:35">
      <c r="B97" s="253"/>
      <c r="C97" s="254"/>
      <c r="D97" s="254"/>
      <c r="E97" s="254"/>
      <c r="F97" s="356"/>
      <c r="G97" s="253"/>
      <c r="H97" s="325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2:35">
      <c r="B98" s="253"/>
      <c r="C98" s="254"/>
      <c r="D98" s="254"/>
      <c r="E98" s="254"/>
      <c r="F98" s="356"/>
      <c r="G98" s="253"/>
      <c r="H98" s="325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2:35">
      <c r="B99" s="253"/>
      <c r="C99" s="254"/>
      <c r="D99" s="254"/>
      <c r="E99" s="254"/>
      <c r="F99" s="356"/>
      <c r="G99" s="253"/>
      <c r="H99" s="325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2:35">
      <c r="B100" s="253"/>
      <c r="C100" s="254"/>
      <c r="D100" s="254"/>
      <c r="E100" s="254"/>
      <c r="F100" s="356"/>
      <c r="G100" s="253"/>
      <c r="H100" s="325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</row>
    <row r="101" spans="2:35">
      <c r="B101" s="253"/>
      <c r="C101" s="254"/>
      <c r="D101" s="254"/>
      <c r="E101" s="254"/>
      <c r="F101" s="356"/>
      <c r="G101" s="253"/>
      <c r="H101" s="325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2" spans="2:35">
      <c r="B102" s="253"/>
      <c r="C102" s="254"/>
      <c r="D102" s="254"/>
      <c r="E102" s="254"/>
      <c r="F102" s="356"/>
      <c r="G102" s="253"/>
      <c r="H102" s="325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</row>
    <row r="103" spans="2:35">
      <c r="B103" s="253"/>
      <c r="C103" s="254"/>
      <c r="D103" s="254"/>
      <c r="E103" s="254"/>
      <c r="F103" s="356"/>
      <c r="G103" s="253"/>
      <c r="H103" s="325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</row>
    <row r="104" spans="2:35">
      <c r="B104" s="253"/>
      <c r="C104" s="254"/>
      <c r="D104" s="254"/>
      <c r="E104" s="254"/>
      <c r="F104" s="356"/>
      <c r="G104" s="253"/>
      <c r="H104" s="325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2:35">
      <c r="B105" s="253"/>
      <c r="C105" s="254"/>
      <c r="D105" s="254"/>
      <c r="E105" s="254"/>
      <c r="F105" s="356"/>
      <c r="G105" s="253"/>
      <c r="H105" s="325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2:35">
      <c r="B106" s="253"/>
      <c r="C106" s="254"/>
      <c r="D106" s="254"/>
      <c r="E106" s="254"/>
      <c r="F106" s="356"/>
      <c r="G106" s="253"/>
      <c r="H106" s="325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2:35">
      <c r="B107" s="253"/>
      <c r="C107" s="254"/>
      <c r="D107" s="254"/>
      <c r="E107" s="254"/>
      <c r="F107" s="356"/>
      <c r="G107" s="253"/>
      <c r="H107" s="325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</row>
    <row r="108" spans="2:35">
      <c r="B108" s="253"/>
      <c r="C108" s="254"/>
      <c r="D108" s="254"/>
      <c r="E108" s="254"/>
      <c r="F108" s="356"/>
      <c r="G108" s="253"/>
      <c r="H108" s="325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</row>
    <row r="109" spans="2:35">
      <c r="B109" s="253"/>
      <c r="C109" s="254"/>
      <c r="D109" s="254"/>
      <c r="E109" s="254"/>
      <c r="F109" s="356"/>
      <c r="G109" s="253"/>
      <c r="H109" s="325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</row>
    <row r="110" spans="2:35">
      <c r="B110" s="253"/>
      <c r="C110" s="254"/>
      <c r="D110" s="254"/>
      <c r="E110" s="254"/>
      <c r="F110" s="356"/>
      <c r="G110" s="253"/>
      <c r="H110" s="325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</row>
    <row r="111" spans="2:35">
      <c r="B111" s="253"/>
      <c r="C111" s="254"/>
      <c r="D111" s="254"/>
      <c r="E111" s="254"/>
      <c r="F111" s="356"/>
      <c r="G111" s="253"/>
      <c r="H111" s="325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</row>
    <row r="112" spans="2:35">
      <c r="B112" s="253"/>
      <c r="C112" s="254"/>
      <c r="D112" s="254"/>
      <c r="E112" s="254"/>
      <c r="F112" s="356"/>
      <c r="G112" s="253"/>
      <c r="H112" s="325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</row>
    <row r="113" spans="2:35">
      <c r="B113" s="253"/>
      <c r="C113" s="254"/>
      <c r="D113" s="254"/>
      <c r="E113" s="254"/>
      <c r="F113" s="356"/>
      <c r="G113" s="253"/>
      <c r="H113" s="325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</row>
    <row r="114" spans="2:35">
      <c r="B114" s="253"/>
      <c r="C114" s="254"/>
      <c r="D114" s="254"/>
      <c r="E114" s="254"/>
      <c r="F114" s="356"/>
      <c r="G114" s="253"/>
      <c r="H114" s="325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</row>
    <row r="115" spans="2:35">
      <c r="B115" s="253"/>
      <c r="C115" s="254"/>
      <c r="D115" s="254"/>
      <c r="E115" s="254"/>
      <c r="F115" s="356"/>
      <c r="G115" s="253"/>
      <c r="H115" s="325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</row>
    <row r="116" spans="2:35">
      <c r="B116" s="253"/>
      <c r="C116" s="254"/>
      <c r="D116" s="254"/>
      <c r="E116" s="254"/>
      <c r="F116" s="356"/>
      <c r="G116" s="253"/>
      <c r="H116" s="325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</row>
    <row r="117" spans="2:35">
      <c r="B117" s="253"/>
      <c r="C117" s="254"/>
      <c r="D117" s="254"/>
      <c r="E117" s="254"/>
      <c r="F117" s="356"/>
      <c r="G117" s="253"/>
      <c r="H117" s="325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</row>
    <row r="118" spans="2:35">
      <c r="B118" s="253"/>
      <c r="C118" s="254"/>
      <c r="D118" s="254"/>
      <c r="E118" s="254"/>
      <c r="F118" s="356"/>
      <c r="G118" s="253"/>
      <c r="H118" s="325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</row>
    <row r="119" spans="2:35">
      <c r="B119" s="253"/>
      <c r="C119" s="254"/>
      <c r="D119" s="254"/>
      <c r="E119" s="254"/>
      <c r="F119" s="356"/>
      <c r="G119" s="253"/>
      <c r="H119" s="325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</row>
    <row r="120" spans="2:35">
      <c r="B120" s="253"/>
      <c r="C120" s="254"/>
      <c r="D120" s="254"/>
      <c r="E120" s="254"/>
      <c r="F120" s="356"/>
      <c r="G120" s="253"/>
      <c r="H120" s="325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</row>
    <row r="121" spans="2:35">
      <c r="B121" s="253"/>
      <c r="C121" s="254"/>
      <c r="D121" s="254"/>
      <c r="E121" s="254"/>
      <c r="F121" s="356"/>
      <c r="G121" s="253"/>
      <c r="H121" s="325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</row>
    <row r="122" spans="2:35">
      <c r="B122" s="253"/>
      <c r="C122" s="254"/>
      <c r="D122" s="254"/>
      <c r="E122" s="254"/>
      <c r="F122" s="356"/>
      <c r="G122" s="253"/>
      <c r="H122" s="325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</row>
    <row r="123" spans="2:35">
      <c r="B123" s="253"/>
      <c r="C123" s="254"/>
      <c r="D123" s="254"/>
      <c r="E123" s="254"/>
      <c r="F123" s="356"/>
      <c r="G123" s="253"/>
      <c r="H123" s="325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</row>
    <row r="124" spans="2:35">
      <c r="B124" s="253"/>
      <c r="C124" s="254"/>
      <c r="D124" s="254"/>
      <c r="E124" s="254"/>
      <c r="F124" s="356"/>
      <c r="G124" s="253"/>
      <c r="H124" s="325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</row>
    <row r="125" spans="2:35">
      <c r="B125" s="253"/>
      <c r="C125" s="254"/>
      <c r="D125" s="254"/>
      <c r="E125" s="254"/>
      <c r="F125" s="356"/>
      <c r="G125" s="253"/>
      <c r="H125" s="325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</row>
    <row r="126" spans="2:35">
      <c r="B126" s="253"/>
      <c r="C126" s="254"/>
      <c r="D126" s="254"/>
      <c r="E126" s="254"/>
      <c r="F126" s="356"/>
      <c r="G126" s="253"/>
      <c r="H126" s="325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</row>
    <row r="127" spans="2:35">
      <c r="B127" s="253"/>
      <c r="C127" s="254"/>
      <c r="D127" s="254"/>
      <c r="E127" s="254"/>
      <c r="F127" s="356"/>
      <c r="G127" s="253"/>
      <c r="H127" s="325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</row>
    <row r="128" spans="2:35">
      <c r="B128" s="253"/>
      <c r="C128" s="254"/>
      <c r="D128" s="254"/>
      <c r="E128" s="254"/>
      <c r="F128" s="356"/>
      <c r="G128" s="253"/>
      <c r="H128" s="325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</row>
    <row r="129" spans="2:35">
      <c r="B129" s="253"/>
      <c r="C129" s="254"/>
      <c r="D129" s="254"/>
      <c r="E129" s="254"/>
      <c r="F129" s="356"/>
      <c r="G129" s="253"/>
      <c r="H129" s="325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</row>
    <row r="130" spans="2:35">
      <c r="B130" s="253"/>
      <c r="C130" s="254"/>
      <c r="D130" s="254"/>
      <c r="E130" s="254"/>
      <c r="F130" s="356"/>
      <c r="G130" s="253"/>
      <c r="H130" s="325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</row>
    <row r="131" spans="2:35">
      <c r="B131" s="253"/>
      <c r="C131" s="254"/>
      <c r="D131" s="254"/>
      <c r="E131" s="254"/>
      <c r="F131" s="356"/>
      <c r="G131" s="253"/>
      <c r="H131" s="325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</row>
    <row r="132" spans="2:35">
      <c r="B132" s="253"/>
      <c r="C132" s="254"/>
      <c r="D132" s="254"/>
      <c r="E132" s="254"/>
      <c r="F132" s="356"/>
      <c r="G132" s="253"/>
      <c r="H132" s="325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</row>
    <row r="133" spans="2:35">
      <c r="B133" s="253"/>
      <c r="C133" s="254"/>
      <c r="D133" s="254"/>
      <c r="E133" s="254"/>
      <c r="F133" s="356"/>
      <c r="G133" s="253"/>
      <c r="H133" s="325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</row>
    <row r="134" spans="2:35">
      <c r="B134" s="253"/>
      <c r="C134" s="254"/>
      <c r="D134" s="254"/>
      <c r="E134" s="254"/>
      <c r="F134" s="356"/>
      <c r="G134" s="253"/>
      <c r="H134" s="325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</row>
    <row r="135" spans="2:35">
      <c r="B135" s="253"/>
      <c r="C135" s="254"/>
      <c r="D135" s="254"/>
      <c r="E135" s="254"/>
      <c r="F135" s="356"/>
      <c r="G135" s="253"/>
      <c r="H135" s="325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</row>
    <row r="136" spans="2:35">
      <c r="B136" s="253"/>
      <c r="C136" s="254"/>
      <c r="D136" s="254"/>
      <c r="E136" s="254"/>
      <c r="F136" s="356"/>
      <c r="G136" s="253"/>
      <c r="H136" s="325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</row>
    <row r="137" spans="2:35">
      <c r="B137" s="253"/>
      <c r="C137" s="254"/>
      <c r="D137" s="254"/>
      <c r="E137" s="254"/>
      <c r="F137" s="356"/>
      <c r="G137" s="253"/>
      <c r="H137" s="325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</row>
    <row r="138" spans="2:35">
      <c r="B138" s="253"/>
      <c r="C138" s="254"/>
      <c r="D138" s="254"/>
      <c r="E138" s="254"/>
      <c r="F138" s="356"/>
      <c r="G138" s="253"/>
      <c r="H138" s="325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</row>
    <row r="139" spans="2:35">
      <c r="B139" s="253"/>
      <c r="C139" s="254"/>
      <c r="D139" s="254"/>
      <c r="E139" s="254"/>
      <c r="F139" s="356"/>
      <c r="G139" s="253"/>
      <c r="H139" s="325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</row>
    <row r="140" spans="2:35">
      <c r="B140" s="253"/>
      <c r="C140" s="254"/>
      <c r="D140" s="254"/>
      <c r="E140" s="254"/>
      <c r="F140" s="356"/>
      <c r="G140" s="253"/>
      <c r="H140" s="325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</row>
    <row r="141" spans="2:35">
      <c r="B141" s="253"/>
      <c r="C141" s="254"/>
      <c r="D141" s="254"/>
      <c r="E141" s="254"/>
      <c r="F141" s="356"/>
      <c r="G141" s="253"/>
      <c r="H141" s="325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</row>
    <row r="142" spans="2:35">
      <c r="B142" s="253"/>
      <c r="C142" s="254"/>
      <c r="D142" s="254"/>
      <c r="E142" s="254"/>
      <c r="F142" s="356"/>
      <c r="G142" s="253"/>
      <c r="H142" s="325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</row>
    <row r="143" spans="2:35">
      <c r="B143" s="253"/>
      <c r="C143" s="254"/>
      <c r="D143" s="254"/>
      <c r="E143" s="254"/>
      <c r="F143" s="356"/>
      <c r="G143" s="253"/>
      <c r="H143" s="325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</row>
    <row r="144" spans="2:35">
      <c r="B144" s="253"/>
      <c r="C144" s="254"/>
      <c r="D144" s="254"/>
      <c r="E144" s="254"/>
      <c r="F144" s="356"/>
      <c r="G144" s="253"/>
      <c r="H144" s="325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</row>
    <row r="145" spans="2:35">
      <c r="B145" s="253"/>
      <c r="C145" s="254"/>
      <c r="D145" s="254"/>
      <c r="E145" s="254"/>
      <c r="F145" s="356"/>
      <c r="G145" s="253"/>
      <c r="H145" s="325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</row>
    <row r="146" spans="2:35">
      <c r="B146" s="253"/>
      <c r="C146" s="254"/>
      <c r="D146" s="254"/>
      <c r="E146" s="254"/>
      <c r="F146" s="356"/>
      <c r="G146" s="253"/>
      <c r="H146" s="325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</row>
    <row r="147" spans="2:35">
      <c r="B147" s="253"/>
      <c r="C147" s="254"/>
      <c r="D147" s="254"/>
      <c r="E147" s="254"/>
      <c r="F147" s="356"/>
      <c r="G147" s="253"/>
      <c r="H147" s="325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</row>
    <row r="148" spans="2:35">
      <c r="B148" s="253"/>
      <c r="C148" s="254"/>
      <c r="D148" s="254"/>
      <c r="E148" s="254"/>
      <c r="F148" s="356"/>
      <c r="G148" s="253"/>
      <c r="H148" s="325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</row>
    <row r="149" spans="2:35">
      <c r="B149" s="253"/>
      <c r="C149" s="254"/>
      <c r="D149" s="254"/>
      <c r="E149" s="254"/>
      <c r="F149" s="356"/>
      <c r="G149" s="253"/>
      <c r="H149" s="325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</row>
    <row r="150" spans="2:35">
      <c r="B150" s="253"/>
      <c r="C150" s="254"/>
      <c r="D150" s="254"/>
      <c r="E150" s="254"/>
      <c r="F150" s="356"/>
      <c r="G150" s="253"/>
      <c r="H150" s="325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</row>
    <row r="151" spans="2:35">
      <c r="B151" s="253"/>
      <c r="C151" s="254"/>
      <c r="D151" s="254"/>
      <c r="E151" s="254"/>
      <c r="F151" s="356"/>
      <c r="G151" s="253"/>
      <c r="H151" s="325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</row>
    <row r="152" spans="2:35">
      <c r="B152" s="253"/>
      <c r="C152" s="254"/>
      <c r="D152" s="254"/>
      <c r="E152" s="254"/>
      <c r="F152" s="356"/>
      <c r="G152" s="253"/>
      <c r="H152" s="325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</row>
    <row r="153" spans="2:35">
      <c r="B153" s="253"/>
      <c r="C153" s="254"/>
      <c r="D153" s="254"/>
      <c r="E153" s="254"/>
      <c r="F153" s="356"/>
      <c r="G153" s="253"/>
      <c r="H153" s="325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</row>
    <row r="154" spans="2:35">
      <c r="B154" s="253"/>
      <c r="C154" s="254"/>
      <c r="D154" s="254"/>
      <c r="E154" s="254"/>
      <c r="F154" s="356"/>
      <c r="G154" s="253"/>
      <c r="H154" s="325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</row>
    <row r="155" spans="2:35">
      <c r="B155" s="253"/>
      <c r="C155" s="254"/>
      <c r="D155" s="254"/>
      <c r="E155" s="254"/>
      <c r="F155" s="356"/>
      <c r="G155" s="253"/>
      <c r="H155" s="325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</row>
    <row r="156" spans="2:35">
      <c r="B156" s="253"/>
      <c r="C156" s="254"/>
      <c r="D156" s="254"/>
      <c r="E156" s="254"/>
      <c r="F156" s="356"/>
      <c r="G156" s="253"/>
      <c r="H156" s="325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</row>
    <row r="157" spans="2:35">
      <c r="B157" s="253"/>
      <c r="C157" s="254"/>
      <c r="D157" s="254"/>
      <c r="E157" s="254"/>
      <c r="F157" s="356"/>
      <c r="G157" s="253"/>
      <c r="H157" s="253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</row>
    <row r="158" spans="2:35">
      <c r="B158" s="253"/>
      <c r="C158" s="254"/>
      <c r="D158" s="254"/>
      <c r="E158" s="254"/>
      <c r="F158" s="356"/>
      <c r="G158" s="253"/>
      <c r="H158" s="253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</row>
    <row r="159" spans="2:35">
      <c r="B159" s="253"/>
      <c r="C159" s="254"/>
      <c r="D159" s="254"/>
      <c r="E159" s="254"/>
      <c r="F159" s="356"/>
      <c r="G159" s="253"/>
      <c r="H159" s="253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</row>
    <row r="160" spans="2:35">
      <c r="B160" s="253"/>
      <c r="C160" s="254"/>
      <c r="D160" s="254"/>
      <c r="E160" s="254"/>
      <c r="F160" s="356"/>
      <c r="G160" s="253"/>
      <c r="H160" s="253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</row>
    <row r="161" spans="2:35">
      <c r="B161" s="253"/>
      <c r="C161" s="254"/>
      <c r="D161" s="254"/>
      <c r="E161" s="254"/>
      <c r="F161" s="356"/>
      <c r="G161" s="253"/>
      <c r="H161" s="253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</row>
    <row r="162" spans="2:35">
      <c r="B162" s="253"/>
      <c r="C162" s="254"/>
      <c r="D162" s="254"/>
      <c r="E162" s="254"/>
      <c r="F162" s="356"/>
      <c r="G162" s="253"/>
      <c r="H162" s="253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</row>
    <row r="163" spans="2:35">
      <c r="B163" s="253"/>
      <c r="C163" s="254"/>
      <c r="D163" s="254"/>
      <c r="E163" s="254"/>
      <c r="F163" s="356"/>
      <c r="G163" s="253"/>
      <c r="H163" s="253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</row>
    <row r="164" spans="2:35">
      <c r="B164" s="253"/>
      <c r="C164" s="254"/>
      <c r="D164" s="254"/>
      <c r="E164" s="254"/>
      <c r="F164" s="356"/>
      <c r="G164" s="253"/>
      <c r="H164" s="253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</row>
    <row r="165" spans="2:35">
      <c r="B165" s="253"/>
      <c r="C165" s="254"/>
      <c r="D165" s="254"/>
      <c r="E165" s="254"/>
      <c r="F165" s="356"/>
      <c r="G165" s="253"/>
      <c r="H165" s="253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</row>
    <row r="166" spans="2:35">
      <c r="B166" s="253"/>
      <c r="C166" s="254"/>
      <c r="D166" s="254"/>
      <c r="E166" s="254"/>
      <c r="F166" s="356"/>
      <c r="G166" s="253"/>
      <c r="H166" s="253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</row>
    <row r="167" spans="2:35">
      <c r="B167" s="253"/>
      <c r="C167" s="254"/>
      <c r="D167" s="254"/>
      <c r="E167" s="254"/>
      <c r="F167" s="356"/>
      <c r="G167" s="253"/>
      <c r="H167" s="253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</row>
    <row r="168" spans="2:35">
      <c r="B168" s="253"/>
      <c r="C168" s="254"/>
      <c r="D168" s="254"/>
      <c r="E168" s="254"/>
      <c r="F168" s="356"/>
      <c r="G168" s="253"/>
      <c r="H168" s="253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</row>
    <row r="169" spans="2:35">
      <c r="B169" s="253"/>
      <c r="C169" s="254"/>
      <c r="D169" s="254"/>
      <c r="E169" s="254"/>
      <c r="F169" s="356"/>
      <c r="G169" s="253"/>
      <c r="H169" s="253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</row>
    <row r="170" spans="2:35">
      <c r="B170" s="253"/>
      <c r="C170" s="254"/>
      <c r="D170" s="254"/>
      <c r="E170" s="254"/>
      <c r="F170" s="356"/>
      <c r="G170" s="253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</row>
    <row r="171" spans="2:35">
      <c r="B171" s="253"/>
      <c r="C171" s="254"/>
      <c r="D171" s="254"/>
      <c r="E171" s="254"/>
      <c r="F171" s="356"/>
      <c r="G171" s="253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</row>
    <row r="172" spans="2:35">
      <c r="B172" s="253"/>
      <c r="C172" s="254"/>
      <c r="D172" s="254"/>
      <c r="E172" s="254"/>
      <c r="F172" s="356"/>
      <c r="G172" s="253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</row>
    <row r="173" spans="2:35">
      <c r="B173" s="253"/>
      <c r="C173" s="254"/>
      <c r="D173" s="254"/>
      <c r="E173" s="254"/>
      <c r="F173" s="356"/>
      <c r="G173" s="253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</row>
    <row r="174" spans="2:35">
      <c r="B174" s="253"/>
      <c r="C174" s="254"/>
      <c r="D174" s="254"/>
      <c r="E174" s="254"/>
      <c r="F174" s="356"/>
      <c r="G174" s="253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</row>
    <row r="175" spans="2:35">
      <c r="B175" s="253"/>
      <c r="C175" s="254"/>
      <c r="D175" s="254"/>
      <c r="E175" s="254"/>
      <c r="F175" s="356"/>
      <c r="G175" s="253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</row>
    <row r="176" spans="2:35">
      <c r="B176" s="253"/>
      <c r="C176" s="254"/>
      <c r="D176" s="254"/>
      <c r="E176" s="254"/>
      <c r="F176" s="356"/>
      <c r="G176" s="253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</row>
    <row r="177" spans="2:35">
      <c r="B177" s="253"/>
      <c r="C177" s="254"/>
      <c r="D177" s="254"/>
      <c r="E177" s="254"/>
      <c r="F177" s="356"/>
      <c r="G177" s="253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</row>
    <row r="178" spans="2:35">
      <c r="B178" s="253"/>
      <c r="C178" s="254"/>
      <c r="D178" s="254"/>
      <c r="E178" s="254"/>
      <c r="F178" s="356"/>
      <c r="G178" s="253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</row>
    <row r="179" spans="2:35">
      <c r="B179" s="253"/>
      <c r="C179" s="254"/>
      <c r="D179" s="254"/>
      <c r="E179" s="254"/>
      <c r="F179" s="356"/>
      <c r="G179" s="253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</row>
    <row r="180" spans="2:35">
      <c r="B180" s="253"/>
      <c r="C180" s="254"/>
      <c r="D180" s="254"/>
      <c r="E180" s="254"/>
      <c r="F180" s="356"/>
      <c r="G180" s="253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</row>
    <row r="181" spans="2:35">
      <c r="B181" s="253"/>
      <c r="C181" s="254"/>
      <c r="D181" s="254"/>
      <c r="E181" s="254"/>
      <c r="F181" s="356"/>
      <c r="G181" s="253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</row>
    <row r="182" spans="2:35">
      <c r="B182" s="253"/>
      <c r="C182" s="254"/>
      <c r="D182" s="254"/>
      <c r="E182" s="254"/>
      <c r="F182" s="356"/>
      <c r="G182" s="253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</row>
    <row r="183" spans="2:35">
      <c r="B183" s="253"/>
      <c r="C183" s="254"/>
      <c r="D183" s="254"/>
      <c r="E183" s="254"/>
      <c r="F183" s="356"/>
      <c r="G183" s="253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</row>
    <row r="184" spans="2:35">
      <c r="B184" s="253"/>
      <c r="C184" s="254"/>
      <c r="D184" s="254"/>
      <c r="E184" s="254"/>
      <c r="F184" s="356"/>
      <c r="G184" s="253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</row>
    <row r="185" spans="2:35">
      <c r="B185" s="253"/>
      <c r="C185" s="254"/>
      <c r="D185" s="254"/>
      <c r="E185" s="254"/>
      <c r="F185" s="356"/>
      <c r="G185" s="253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</row>
    <row r="186" spans="2:35">
      <c r="B186" s="253"/>
      <c r="C186" s="254"/>
      <c r="D186" s="254"/>
      <c r="E186" s="254"/>
      <c r="F186" s="356"/>
      <c r="G186" s="253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</row>
    <row r="187" spans="2:35">
      <c r="B187" s="253"/>
      <c r="C187" s="254"/>
      <c r="D187" s="254"/>
      <c r="E187" s="254"/>
      <c r="F187" s="356"/>
      <c r="G187" s="253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</row>
    <row r="188" spans="2:35">
      <c r="B188" s="253"/>
      <c r="C188" s="254"/>
      <c r="D188" s="254"/>
      <c r="E188" s="254"/>
      <c r="F188" s="356"/>
      <c r="G188" s="253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</row>
    <row r="189" spans="2:35">
      <c r="B189" s="253"/>
      <c r="C189" s="254"/>
      <c r="D189" s="254"/>
      <c r="E189" s="254"/>
      <c r="F189" s="356"/>
      <c r="G189" s="253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</row>
    <row r="190" spans="2:35">
      <c r="B190" s="253"/>
      <c r="C190" s="254"/>
      <c r="D190" s="254"/>
      <c r="E190" s="254"/>
      <c r="F190" s="356"/>
      <c r="G190" s="253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</row>
    <row r="191" spans="2:35">
      <c r="B191" s="253"/>
      <c r="C191" s="254"/>
      <c r="D191" s="254"/>
      <c r="E191" s="254"/>
      <c r="F191" s="356"/>
      <c r="G191" s="253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</row>
    <row r="192" spans="2:35">
      <c r="B192" s="253"/>
      <c r="C192" s="254"/>
      <c r="D192" s="254"/>
      <c r="E192" s="254"/>
      <c r="F192" s="356"/>
      <c r="G192" s="253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</row>
    <row r="193" spans="2:35">
      <c r="B193" s="253"/>
      <c r="C193" s="254"/>
      <c r="D193" s="254"/>
      <c r="E193" s="254"/>
      <c r="F193" s="356"/>
      <c r="G193" s="253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</row>
    <row r="194" spans="2:35">
      <c r="B194" s="253"/>
      <c r="C194" s="254"/>
      <c r="D194" s="254"/>
      <c r="E194" s="254"/>
      <c r="F194" s="356"/>
      <c r="G194" s="253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</row>
    <row r="195" spans="2:35">
      <c r="B195" s="253"/>
      <c r="C195" s="254"/>
      <c r="D195" s="254"/>
      <c r="E195" s="254"/>
      <c r="F195" s="356"/>
      <c r="G195" s="253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</row>
    <row r="196" spans="2:35">
      <c r="B196" s="253"/>
      <c r="C196" s="254"/>
      <c r="D196" s="254"/>
      <c r="E196" s="254"/>
      <c r="F196" s="356"/>
      <c r="G196" s="253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</row>
    <row r="197" spans="2:35">
      <c r="B197" s="253"/>
      <c r="C197" s="254"/>
      <c r="D197" s="254"/>
      <c r="E197" s="254"/>
      <c r="F197" s="356"/>
      <c r="G197" s="253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</row>
    <row r="198" spans="2:35">
      <c r="B198" s="253"/>
      <c r="C198" s="254"/>
      <c r="D198" s="254"/>
      <c r="E198" s="254"/>
      <c r="F198" s="356"/>
      <c r="G198" s="253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</row>
    <row r="199" spans="2:35">
      <c r="B199" s="253"/>
      <c r="C199" s="254"/>
      <c r="D199" s="254"/>
      <c r="E199" s="254"/>
      <c r="F199" s="356"/>
      <c r="G199" s="253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</row>
    <row r="200" spans="2:35">
      <c r="B200" s="253"/>
      <c r="C200" s="254"/>
      <c r="D200" s="254"/>
      <c r="E200" s="254"/>
      <c r="F200" s="356"/>
      <c r="G200" s="253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</row>
    <row r="201" spans="2:35">
      <c r="B201" s="253"/>
      <c r="C201" s="254"/>
      <c r="D201" s="254"/>
      <c r="E201" s="254"/>
      <c r="F201" s="356"/>
      <c r="G201" s="253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</row>
    <row r="202" spans="2:35">
      <c r="B202" s="253"/>
      <c r="C202" s="254"/>
      <c r="D202" s="254"/>
      <c r="E202" s="254"/>
      <c r="F202" s="356"/>
      <c r="G202" s="253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</row>
    <row r="203" spans="2:35">
      <c r="B203" s="253"/>
      <c r="C203" s="254"/>
      <c r="D203" s="254"/>
      <c r="E203" s="254"/>
      <c r="F203" s="356"/>
      <c r="G203" s="253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</row>
    <row r="204" spans="2:35">
      <c r="B204" s="253"/>
      <c r="C204" s="254"/>
      <c r="D204" s="254"/>
      <c r="E204" s="254"/>
      <c r="F204" s="356"/>
      <c r="G204" s="253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</row>
    <row r="205" spans="2:35">
      <c r="B205" s="253"/>
      <c r="C205" s="254"/>
      <c r="D205" s="254"/>
      <c r="E205" s="254"/>
      <c r="F205" s="356"/>
      <c r="G205" s="253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</row>
    <row r="206" spans="2:35">
      <c r="B206" s="253"/>
      <c r="C206" s="254"/>
      <c r="D206" s="254"/>
      <c r="E206" s="254"/>
      <c r="F206" s="356"/>
      <c r="G206" s="253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</row>
    <row r="207" spans="2:35">
      <c r="B207" s="253"/>
      <c r="C207" s="254"/>
      <c r="D207" s="254"/>
      <c r="E207" s="254"/>
      <c r="F207" s="356"/>
      <c r="G207" s="253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</row>
    <row r="208" spans="2:35">
      <c r="B208" s="253"/>
      <c r="C208" s="254"/>
      <c r="D208" s="254"/>
      <c r="E208" s="254"/>
      <c r="F208" s="356"/>
      <c r="G208" s="253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</row>
    <row r="209" spans="2:35">
      <c r="B209" s="253"/>
      <c r="C209" s="254"/>
      <c r="D209" s="254"/>
      <c r="E209" s="254"/>
      <c r="F209" s="356"/>
      <c r="G209" s="253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</row>
    <row r="210" spans="2:35">
      <c r="B210" s="253"/>
      <c r="C210" s="254"/>
      <c r="D210" s="254"/>
      <c r="E210" s="254"/>
      <c r="F210" s="356"/>
      <c r="G210" s="253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</row>
    <row r="211" spans="2:35">
      <c r="B211" s="253"/>
      <c r="C211" s="254"/>
      <c r="D211" s="254"/>
      <c r="E211" s="254"/>
      <c r="F211" s="356"/>
      <c r="G211" s="253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</row>
    <row r="212" spans="2:35">
      <c r="B212" s="253"/>
      <c r="C212" s="254"/>
      <c r="D212" s="254"/>
      <c r="E212" s="254"/>
      <c r="F212" s="356"/>
      <c r="G212" s="253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</row>
    <row r="213" spans="2:35">
      <c r="B213" s="253"/>
      <c r="C213" s="254"/>
      <c r="D213" s="254"/>
      <c r="E213" s="254"/>
      <c r="F213" s="356"/>
      <c r="G213" s="253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</row>
    <row r="214" spans="2:35">
      <c r="B214" s="253"/>
      <c r="C214" s="254"/>
      <c r="D214" s="254"/>
      <c r="E214" s="254"/>
      <c r="F214" s="356"/>
      <c r="G214" s="253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</row>
    <row r="215" spans="2:35">
      <c r="B215" s="253"/>
      <c r="C215" s="254"/>
      <c r="D215" s="254"/>
      <c r="E215" s="254"/>
      <c r="F215" s="356"/>
      <c r="G215" s="253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</row>
    <row r="216" spans="2:35">
      <c r="B216" s="253"/>
      <c r="C216" s="254"/>
      <c r="D216" s="254"/>
      <c r="E216" s="254"/>
      <c r="F216" s="356"/>
      <c r="G216" s="253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</row>
    <row r="217" spans="2:35">
      <c r="B217" s="253"/>
      <c r="C217" s="254"/>
      <c r="D217" s="254"/>
      <c r="E217" s="254"/>
      <c r="F217" s="356"/>
      <c r="G217" s="253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</row>
    <row r="218" spans="2:35">
      <c r="B218" s="253"/>
      <c r="C218" s="254"/>
      <c r="D218" s="254"/>
      <c r="E218" s="254"/>
      <c r="F218" s="356"/>
      <c r="G218" s="253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</row>
    <row r="219" spans="2:35">
      <c r="B219" s="253"/>
      <c r="C219" s="254"/>
      <c r="D219" s="254"/>
      <c r="E219" s="254"/>
      <c r="F219" s="356"/>
      <c r="G219" s="253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</row>
    <row r="220" spans="2:35">
      <c r="B220" s="253"/>
      <c r="C220" s="254"/>
      <c r="D220" s="254"/>
      <c r="E220" s="254"/>
      <c r="F220" s="356"/>
      <c r="G220" s="253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</row>
    <row r="221" spans="2:35">
      <c r="B221" s="253"/>
      <c r="C221" s="254"/>
      <c r="D221" s="254"/>
      <c r="E221" s="254"/>
      <c r="F221" s="356"/>
      <c r="G221" s="253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</row>
    <row r="222" spans="2:35">
      <c r="B222" s="253"/>
      <c r="C222" s="254"/>
      <c r="D222" s="254"/>
      <c r="E222" s="254"/>
      <c r="F222" s="356"/>
      <c r="G222" s="253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</row>
    <row r="223" spans="2:35">
      <c r="B223" s="253"/>
      <c r="C223" s="254"/>
      <c r="D223" s="254"/>
      <c r="E223" s="254"/>
      <c r="F223" s="356"/>
      <c r="G223" s="253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</row>
    <row r="224" spans="2:35">
      <c r="B224" s="253"/>
      <c r="C224" s="254"/>
      <c r="D224" s="254"/>
      <c r="E224" s="254"/>
      <c r="F224" s="356"/>
      <c r="G224" s="253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</row>
    <row r="225" spans="2:35">
      <c r="B225" s="253"/>
      <c r="C225" s="254"/>
      <c r="D225" s="254"/>
      <c r="E225" s="254"/>
      <c r="F225" s="356"/>
      <c r="G225" s="253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</row>
    <row r="226" spans="2:35">
      <c r="B226" s="253"/>
      <c r="C226" s="254"/>
      <c r="D226" s="254"/>
      <c r="E226" s="254"/>
      <c r="F226" s="356"/>
      <c r="G226" s="253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</row>
    <row r="227" spans="2:35">
      <c r="B227" s="253"/>
      <c r="C227" s="254"/>
      <c r="D227" s="254"/>
      <c r="E227" s="254"/>
      <c r="F227" s="356"/>
      <c r="G227" s="253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</row>
    <row r="228" spans="2:35">
      <c r="B228" s="253"/>
      <c r="C228" s="254"/>
      <c r="D228" s="254"/>
      <c r="E228" s="254"/>
      <c r="F228" s="356"/>
      <c r="G228" s="253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</row>
    <row r="229" spans="2:35">
      <c r="B229" s="253"/>
      <c r="C229" s="254"/>
      <c r="D229" s="254"/>
      <c r="E229" s="254"/>
      <c r="F229" s="356"/>
      <c r="G229" s="253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</row>
    <row r="230" spans="2:35">
      <c r="B230" s="253"/>
      <c r="C230" s="254"/>
      <c r="D230" s="254"/>
      <c r="E230" s="254"/>
      <c r="F230" s="356"/>
      <c r="G230" s="253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</row>
    <row r="231" spans="2:35">
      <c r="B231" s="253"/>
      <c r="C231" s="254"/>
      <c r="D231" s="254"/>
      <c r="E231" s="254"/>
      <c r="F231" s="356"/>
      <c r="G231" s="253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</row>
    <row r="232" spans="2:35">
      <c r="B232" s="253"/>
      <c r="C232" s="254"/>
      <c r="D232" s="254"/>
      <c r="E232" s="254"/>
      <c r="F232" s="356"/>
      <c r="G232" s="253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</row>
    <row r="233" spans="2:35">
      <c r="B233" s="253"/>
      <c r="C233" s="254"/>
      <c r="D233" s="254"/>
      <c r="E233" s="254"/>
      <c r="F233" s="356"/>
      <c r="G233" s="253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</row>
    <row r="234" spans="2:35">
      <c r="B234" s="253"/>
      <c r="C234" s="254"/>
      <c r="D234" s="254"/>
      <c r="E234" s="254"/>
      <c r="F234" s="356"/>
      <c r="G234" s="253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</row>
    <row r="235" spans="2:35">
      <c r="B235" s="253"/>
      <c r="C235" s="254"/>
      <c r="D235" s="254"/>
      <c r="E235" s="254"/>
      <c r="F235" s="356"/>
      <c r="G235" s="253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</row>
    <row r="236" spans="2:35">
      <c r="B236" s="253"/>
      <c r="C236" s="254"/>
      <c r="D236" s="254"/>
      <c r="E236" s="254"/>
      <c r="F236" s="356"/>
      <c r="G236" s="253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</row>
    <row r="237" spans="2:35">
      <c r="B237" s="253"/>
      <c r="C237" s="254"/>
      <c r="D237" s="254"/>
      <c r="E237" s="254"/>
      <c r="F237" s="356"/>
      <c r="G237" s="253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</row>
    <row r="238" spans="2:35">
      <c r="B238" s="253"/>
      <c r="C238" s="254"/>
      <c r="D238" s="254"/>
      <c r="E238" s="254"/>
      <c r="F238" s="356"/>
      <c r="G238" s="253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</row>
    <row r="239" spans="2:35">
      <c r="B239" s="253"/>
      <c r="C239" s="254"/>
      <c r="D239" s="254"/>
      <c r="E239" s="254"/>
      <c r="F239" s="356"/>
      <c r="G239" s="253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</row>
    <row r="240" spans="2:35">
      <c r="B240" s="253"/>
      <c r="C240" s="254"/>
      <c r="D240" s="254"/>
      <c r="E240" s="254"/>
      <c r="F240" s="356"/>
      <c r="G240" s="253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</row>
    <row r="241" spans="2:35">
      <c r="B241" s="253"/>
      <c r="C241" s="254"/>
      <c r="D241" s="254"/>
      <c r="E241" s="254"/>
      <c r="F241" s="356"/>
      <c r="G241" s="253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</row>
    <row r="242" spans="2:35">
      <c r="B242" s="253"/>
      <c r="C242" s="254"/>
      <c r="D242" s="254"/>
      <c r="E242" s="254"/>
      <c r="F242" s="356"/>
      <c r="G242" s="253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</row>
    <row r="243" spans="2:35">
      <c r="B243" s="253"/>
      <c r="C243" s="254"/>
      <c r="D243" s="254"/>
      <c r="E243" s="254"/>
      <c r="F243" s="356"/>
      <c r="G243" s="253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</row>
    <row r="244" spans="2:35">
      <c r="B244" s="253"/>
      <c r="C244" s="254"/>
      <c r="D244" s="254"/>
      <c r="E244" s="254"/>
      <c r="F244" s="356"/>
      <c r="G244" s="253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</row>
    <row r="245" spans="2:35">
      <c r="B245" s="253"/>
      <c r="C245" s="254"/>
      <c r="D245" s="254"/>
      <c r="E245" s="254"/>
      <c r="F245" s="356"/>
      <c r="G245" s="253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</row>
    <row r="246" spans="2:35">
      <c r="B246" s="253"/>
      <c r="C246" s="254"/>
      <c r="D246" s="254"/>
      <c r="E246" s="254"/>
      <c r="F246" s="356"/>
      <c r="G246" s="253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</row>
    <row r="247" spans="2:35">
      <c r="B247" s="253"/>
      <c r="C247" s="254"/>
      <c r="D247" s="254"/>
      <c r="E247" s="254"/>
      <c r="F247" s="356"/>
      <c r="G247" s="253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</row>
    <row r="248" spans="2:35">
      <c r="B248" s="253"/>
      <c r="C248" s="254"/>
      <c r="D248" s="254"/>
      <c r="E248" s="254"/>
      <c r="F248" s="356"/>
      <c r="G248" s="253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229"/>
      <c r="AI248" s="229"/>
    </row>
    <row r="249" spans="2:35">
      <c r="B249" s="253"/>
      <c r="C249" s="254"/>
      <c r="D249" s="254"/>
      <c r="E249" s="254"/>
      <c r="F249" s="356"/>
      <c r="G249" s="253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</row>
    <row r="250" spans="2:35">
      <c r="B250" s="253"/>
      <c r="C250" s="254"/>
      <c r="D250" s="254"/>
      <c r="E250" s="254"/>
      <c r="F250" s="356"/>
      <c r="G250" s="253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</row>
    <row r="251" spans="2:35">
      <c r="B251" s="253"/>
      <c r="C251" s="254"/>
      <c r="D251" s="254"/>
      <c r="E251" s="254"/>
      <c r="F251" s="356"/>
      <c r="G251" s="253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</row>
    <row r="252" spans="2:35">
      <c r="B252" s="253"/>
      <c r="C252" s="254"/>
      <c r="D252" s="254"/>
      <c r="E252" s="254"/>
      <c r="F252" s="356"/>
      <c r="G252" s="253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</row>
    <row r="253" spans="2:35">
      <c r="B253" s="253"/>
      <c r="C253" s="254"/>
      <c r="D253" s="254"/>
      <c r="E253" s="254"/>
      <c r="F253" s="356"/>
      <c r="G253" s="253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</row>
    <row r="254" spans="2:35">
      <c r="B254" s="253"/>
      <c r="C254" s="254"/>
      <c r="D254" s="254"/>
      <c r="E254" s="254"/>
      <c r="F254" s="356"/>
      <c r="G254" s="253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</row>
    <row r="255" spans="2:35">
      <c r="B255" s="253"/>
      <c r="C255" s="254"/>
      <c r="D255" s="254"/>
      <c r="E255" s="254"/>
      <c r="F255" s="356"/>
      <c r="G255" s="253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</row>
    <row r="256" spans="2:35">
      <c r="B256" s="253"/>
      <c r="C256" s="254"/>
      <c r="D256" s="254"/>
      <c r="E256" s="254"/>
      <c r="F256" s="356"/>
      <c r="G256" s="253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</row>
    <row r="257" spans="2:35">
      <c r="B257" s="253"/>
      <c r="C257" s="254"/>
      <c r="D257" s="254"/>
      <c r="E257" s="254"/>
      <c r="F257" s="356"/>
      <c r="G257" s="253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</row>
    <row r="258" spans="2:35">
      <c r="B258" s="253"/>
      <c r="C258" s="254"/>
      <c r="D258" s="254"/>
      <c r="E258" s="254"/>
      <c r="F258" s="356"/>
      <c r="G258" s="253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</row>
    <row r="259" spans="2:35">
      <c r="B259" s="253"/>
      <c r="C259" s="254"/>
      <c r="D259" s="254"/>
      <c r="E259" s="254"/>
      <c r="F259" s="356"/>
      <c r="G259" s="253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</row>
    <row r="260" spans="2:35">
      <c r="B260" s="253"/>
      <c r="C260" s="254"/>
      <c r="D260" s="254"/>
      <c r="E260" s="254"/>
      <c r="F260" s="356"/>
      <c r="G260" s="253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</row>
    <row r="261" spans="2:35">
      <c r="B261" s="253"/>
      <c r="C261" s="254"/>
      <c r="D261" s="254"/>
      <c r="E261" s="254"/>
      <c r="F261" s="356"/>
      <c r="G261" s="253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</row>
    <row r="262" spans="2:35">
      <c r="B262" s="253"/>
      <c r="C262" s="254"/>
      <c r="D262" s="254"/>
      <c r="E262" s="254"/>
      <c r="F262" s="356"/>
      <c r="G262" s="253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229"/>
      <c r="AF262" s="229"/>
      <c r="AG262" s="229"/>
      <c r="AH262" s="229"/>
      <c r="AI262" s="229"/>
    </row>
    <row r="263" spans="2:35">
      <c r="B263" s="253"/>
      <c r="C263" s="254"/>
      <c r="D263" s="254"/>
      <c r="E263" s="254"/>
      <c r="F263" s="356"/>
      <c r="G263" s="253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229"/>
      <c r="AF263" s="229"/>
      <c r="AG263" s="229"/>
      <c r="AH263" s="229"/>
      <c r="AI263" s="229"/>
    </row>
    <row r="264" spans="2:35">
      <c r="B264" s="253"/>
      <c r="C264" s="254"/>
      <c r="D264" s="254"/>
      <c r="E264" s="254"/>
      <c r="F264" s="356"/>
      <c r="G264" s="253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29"/>
      <c r="AD264" s="229"/>
      <c r="AE264" s="229"/>
      <c r="AF264" s="229"/>
      <c r="AG264" s="229"/>
      <c r="AH264" s="229"/>
      <c r="AI264" s="229"/>
    </row>
    <row r="265" spans="2:35">
      <c r="B265" s="253"/>
      <c r="C265" s="254"/>
      <c r="D265" s="254"/>
      <c r="E265" s="254"/>
      <c r="F265" s="356"/>
      <c r="G265" s="253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</row>
    <row r="266" spans="2:35">
      <c r="B266" s="253"/>
      <c r="C266" s="254"/>
      <c r="D266" s="254"/>
      <c r="E266" s="254"/>
      <c r="F266" s="356"/>
      <c r="G266" s="253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</row>
    <row r="267" spans="2:35">
      <c r="B267" s="253"/>
      <c r="C267" s="254"/>
      <c r="D267" s="254"/>
      <c r="E267" s="254"/>
      <c r="F267" s="356"/>
      <c r="G267" s="253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</row>
    <row r="268" spans="2:35">
      <c r="B268" s="253"/>
      <c r="C268" s="254"/>
      <c r="D268" s="254"/>
      <c r="E268" s="254"/>
      <c r="F268" s="356"/>
      <c r="G268" s="253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</row>
    <row r="269" spans="2:35">
      <c r="B269" s="253"/>
      <c r="C269" s="254"/>
      <c r="D269" s="254"/>
      <c r="E269" s="254"/>
      <c r="F269" s="356"/>
      <c r="G269" s="253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</row>
    <row r="270" spans="2:35">
      <c r="B270" s="253"/>
      <c r="C270" s="254"/>
      <c r="D270" s="254"/>
      <c r="E270" s="254"/>
      <c r="F270" s="356"/>
      <c r="G270" s="253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</row>
    <row r="271" spans="2:35">
      <c r="B271" s="253"/>
      <c r="C271" s="254"/>
      <c r="D271" s="254"/>
      <c r="E271" s="254"/>
      <c r="F271" s="356"/>
      <c r="G271" s="253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</row>
    <row r="272" spans="2:35">
      <c r="B272" s="253"/>
      <c r="C272" s="254"/>
      <c r="D272" s="254"/>
      <c r="E272" s="254"/>
      <c r="F272" s="356"/>
      <c r="G272" s="253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</row>
    <row r="273" spans="2:35">
      <c r="B273" s="253"/>
      <c r="C273" s="254"/>
      <c r="D273" s="254"/>
      <c r="E273" s="254"/>
      <c r="F273" s="356"/>
      <c r="G273" s="253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</row>
    <row r="274" spans="2:35">
      <c r="B274" s="253"/>
      <c r="C274" s="254"/>
      <c r="D274" s="254"/>
      <c r="E274" s="254"/>
      <c r="F274" s="356"/>
      <c r="G274" s="253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</row>
    <row r="275" spans="2:35">
      <c r="B275" s="253"/>
      <c r="C275" s="254"/>
      <c r="D275" s="254"/>
      <c r="E275" s="254"/>
      <c r="F275" s="356"/>
      <c r="G275" s="253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</row>
    <row r="276" spans="2:35">
      <c r="B276" s="253"/>
      <c r="C276" s="254"/>
      <c r="D276" s="254"/>
      <c r="E276" s="254"/>
      <c r="F276" s="356"/>
      <c r="G276" s="253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</row>
    <row r="277" spans="2:35">
      <c r="B277" s="253"/>
      <c r="C277" s="254"/>
      <c r="D277" s="254"/>
      <c r="E277" s="254"/>
      <c r="F277" s="356"/>
      <c r="G277" s="253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</row>
    <row r="278" spans="2:35">
      <c r="B278" s="253"/>
      <c r="C278" s="254"/>
      <c r="D278" s="254"/>
      <c r="E278" s="254"/>
      <c r="F278" s="356"/>
      <c r="G278" s="253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</row>
    <row r="279" spans="2:35">
      <c r="B279" s="253"/>
      <c r="C279" s="254"/>
      <c r="D279" s="254"/>
      <c r="E279" s="254"/>
      <c r="F279" s="356"/>
      <c r="G279" s="253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</row>
    <row r="280" spans="2:35">
      <c r="B280" s="253"/>
      <c r="C280" s="254"/>
      <c r="D280" s="254"/>
      <c r="E280" s="254"/>
      <c r="F280" s="356"/>
      <c r="G280" s="253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</row>
    <row r="281" spans="2:35">
      <c r="B281" s="253"/>
      <c r="C281" s="254"/>
      <c r="D281" s="254"/>
      <c r="E281" s="254"/>
      <c r="F281" s="356"/>
      <c r="G281" s="253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</row>
    <row r="282" spans="2:35">
      <c r="B282" s="253"/>
      <c r="C282" s="254"/>
      <c r="D282" s="254"/>
      <c r="E282" s="254"/>
      <c r="F282" s="356"/>
      <c r="G282" s="253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</row>
    <row r="283" spans="2:35">
      <c r="B283" s="253"/>
      <c r="C283" s="254"/>
      <c r="D283" s="254"/>
      <c r="E283" s="254"/>
      <c r="F283" s="356"/>
      <c r="G283" s="253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</row>
    <row r="284" spans="2:35">
      <c r="B284" s="253"/>
      <c r="C284" s="254"/>
      <c r="D284" s="254"/>
      <c r="E284" s="254"/>
      <c r="F284" s="356"/>
      <c r="G284" s="253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</row>
    <row r="285" spans="2:35">
      <c r="B285" s="253"/>
      <c r="C285" s="254"/>
      <c r="D285" s="254"/>
      <c r="E285" s="254"/>
      <c r="F285" s="356"/>
      <c r="G285" s="253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</row>
    <row r="286" spans="2:35">
      <c r="B286" s="253"/>
      <c r="C286" s="254"/>
      <c r="D286" s="254"/>
      <c r="E286" s="254"/>
      <c r="F286" s="356"/>
      <c r="G286" s="253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</row>
    <row r="287" spans="2:35">
      <c r="B287" s="253"/>
      <c r="C287" s="254"/>
      <c r="D287" s="254"/>
      <c r="E287" s="254"/>
      <c r="F287" s="356"/>
      <c r="G287" s="253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</row>
    <row r="288" spans="2:35">
      <c r="B288" s="253"/>
      <c r="C288" s="254"/>
      <c r="D288" s="254"/>
      <c r="E288" s="254"/>
      <c r="F288" s="356"/>
      <c r="G288" s="253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</row>
    <row r="289" spans="2:35">
      <c r="B289" s="253"/>
      <c r="C289" s="254"/>
      <c r="D289" s="254"/>
      <c r="E289" s="254"/>
      <c r="F289" s="356"/>
      <c r="G289" s="253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</row>
    <row r="290" spans="2:35">
      <c r="B290" s="253"/>
      <c r="C290" s="254"/>
      <c r="D290" s="254"/>
      <c r="E290" s="254"/>
      <c r="F290" s="356"/>
      <c r="G290" s="253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</row>
    <row r="291" spans="2:35">
      <c r="B291" s="253"/>
      <c r="C291" s="254"/>
      <c r="D291" s="254"/>
      <c r="E291" s="254"/>
      <c r="F291" s="356"/>
      <c r="G291" s="253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</row>
    <row r="292" spans="2:35">
      <c r="B292" s="253"/>
      <c r="C292" s="254"/>
      <c r="D292" s="254"/>
      <c r="E292" s="254"/>
      <c r="F292" s="356"/>
      <c r="G292" s="253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</row>
    <row r="293" spans="2:35">
      <c r="B293" s="253"/>
      <c r="C293" s="254"/>
      <c r="D293" s="254"/>
      <c r="E293" s="254"/>
      <c r="F293" s="356"/>
      <c r="G293" s="253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</row>
    <row r="294" spans="2:35">
      <c r="B294" s="253"/>
      <c r="C294" s="254"/>
      <c r="D294" s="254"/>
      <c r="E294" s="254"/>
      <c r="F294" s="356"/>
      <c r="G294" s="253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</row>
    <row r="295" spans="2:35">
      <c r="B295" s="253"/>
      <c r="C295" s="254"/>
      <c r="D295" s="254"/>
      <c r="E295" s="254"/>
      <c r="F295" s="356"/>
      <c r="G295" s="253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</row>
    <row r="296" spans="2:35">
      <c r="B296" s="253"/>
      <c r="C296" s="254"/>
      <c r="D296" s="254"/>
      <c r="E296" s="254"/>
      <c r="F296" s="356"/>
      <c r="G296" s="253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</row>
    <row r="297" spans="2:35">
      <c r="B297" s="253"/>
      <c r="C297" s="254"/>
      <c r="D297" s="254"/>
      <c r="E297" s="254"/>
      <c r="F297" s="356"/>
      <c r="G297" s="253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</row>
    <row r="298" spans="2:35">
      <c r="B298" s="253"/>
      <c r="C298" s="254"/>
      <c r="D298" s="254"/>
      <c r="E298" s="254"/>
      <c r="F298" s="356"/>
      <c r="G298" s="253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</row>
    <row r="299" spans="2:35">
      <c r="B299" s="253"/>
      <c r="C299" s="254"/>
      <c r="D299" s="254"/>
      <c r="E299" s="254"/>
      <c r="F299" s="356"/>
      <c r="G299" s="253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</row>
    <row r="300" spans="2:35">
      <c r="B300" s="253"/>
      <c r="C300" s="254"/>
      <c r="D300" s="254"/>
      <c r="E300" s="254"/>
      <c r="F300" s="356"/>
      <c r="G300" s="253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</row>
    <row r="301" spans="2:35">
      <c r="B301" s="253"/>
      <c r="C301" s="254"/>
      <c r="D301" s="254"/>
      <c r="E301" s="254"/>
      <c r="F301" s="356"/>
      <c r="G301" s="253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</row>
    <row r="302" spans="2:35">
      <c r="B302" s="253"/>
      <c r="C302" s="254"/>
      <c r="D302" s="254"/>
      <c r="E302" s="254"/>
      <c r="F302" s="356"/>
      <c r="G302" s="253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</row>
    <row r="303" spans="2:35">
      <c r="B303" s="253"/>
      <c r="C303" s="254"/>
      <c r="D303" s="254"/>
      <c r="E303" s="254"/>
      <c r="F303" s="356"/>
      <c r="G303" s="253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</row>
    <row r="304" spans="2:35">
      <c r="B304" s="253"/>
      <c r="C304" s="254"/>
      <c r="D304" s="254"/>
      <c r="E304" s="254"/>
      <c r="F304" s="356"/>
      <c r="G304" s="253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</row>
    <row r="305" spans="2:35">
      <c r="B305" s="253"/>
      <c r="C305" s="254"/>
      <c r="D305" s="254"/>
      <c r="E305" s="254"/>
      <c r="F305" s="356"/>
      <c r="G305" s="253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</row>
    <row r="306" spans="2:35">
      <c r="B306" s="253"/>
      <c r="C306" s="254"/>
      <c r="D306" s="254"/>
      <c r="E306" s="254"/>
      <c r="F306" s="356"/>
      <c r="G306" s="253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</row>
    <row r="307" spans="2:35">
      <c r="B307" s="253"/>
      <c r="C307" s="254"/>
      <c r="D307" s="254"/>
      <c r="E307" s="254"/>
      <c r="F307" s="356"/>
      <c r="G307" s="253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</row>
    <row r="308" spans="2:35">
      <c r="B308" s="253"/>
      <c r="C308" s="254"/>
      <c r="D308" s="254"/>
      <c r="E308" s="254"/>
      <c r="F308" s="356"/>
      <c r="G308" s="253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</row>
    <row r="309" spans="2:35">
      <c r="B309" s="253"/>
      <c r="C309" s="254"/>
      <c r="D309" s="254"/>
      <c r="E309" s="254"/>
      <c r="F309" s="356"/>
      <c r="G309" s="253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</row>
    <row r="310" spans="2:35">
      <c r="B310" s="253"/>
      <c r="C310" s="254"/>
      <c r="D310" s="254"/>
      <c r="E310" s="254"/>
      <c r="F310" s="356"/>
      <c r="G310" s="253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</row>
    <row r="311" spans="2:35">
      <c r="B311" s="253"/>
      <c r="C311" s="254"/>
      <c r="D311" s="254"/>
      <c r="E311" s="254"/>
      <c r="F311" s="356"/>
      <c r="G311" s="253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</row>
    <row r="312" spans="2:35">
      <c r="B312" s="253"/>
      <c r="C312" s="254"/>
      <c r="D312" s="254"/>
      <c r="E312" s="254"/>
      <c r="F312" s="356"/>
      <c r="G312" s="253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29"/>
      <c r="AD312" s="229"/>
      <c r="AE312" s="229"/>
      <c r="AF312" s="229"/>
      <c r="AG312" s="229"/>
      <c r="AH312" s="229"/>
      <c r="AI312" s="229"/>
    </row>
    <row r="313" spans="2:35">
      <c r="B313" s="253"/>
      <c r="C313" s="254"/>
      <c r="D313" s="254"/>
      <c r="E313" s="254"/>
      <c r="F313" s="356"/>
      <c r="G313" s="253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29"/>
      <c r="AD313" s="229"/>
      <c r="AE313" s="229"/>
      <c r="AF313" s="229"/>
      <c r="AG313" s="229"/>
      <c r="AH313" s="229"/>
      <c r="AI313" s="229"/>
    </row>
    <row r="314" spans="2:35">
      <c r="B314" s="253"/>
      <c r="C314" s="254"/>
      <c r="D314" s="254"/>
      <c r="E314" s="254"/>
      <c r="F314" s="356"/>
      <c r="G314" s="253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</row>
    <row r="315" spans="2:35">
      <c r="B315" s="253"/>
      <c r="C315" s="254"/>
      <c r="D315" s="254"/>
      <c r="E315" s="254"/>
      <c r="F315" s="356"/>
      <c r="G315" s="253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29"/>
      <c r="AD315" s="229"/>
      <c r="AE315" s="229"/>
      <c r="AF315" s="229"/>
      <c r="AG315" s="229"/>
      <c r="AH315" s="229"/>
      <c r="AI315" s="229"/>
    </row>
    <row r="316" spans="2:35">
      <c r="B316" s="253"/>
      <c r="C316" s="254"/>
      <c r="D316" s="254"/>
      <c r="E316" s="254"/>
      <c r="F316" s="356"/>
      <c r="G316" s="253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29"/>
      <c r="AG316" s="229"/>
      <c r="AH316" s="229"/>
      <c r="AI316" s="229"/>
    </row>
    <row r="317" spans="2:35">
      <c r="B317" s="253"/>
      <c r="C317" s="254"/>
      <c r="D317" s="254"/>
      <c r="E317" s="254"/>
      <c r="F317" s="356"/>
      <c r="G317" s="253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229"/>
      <c r="AF317" s="229"/>
      <c r="AG317" s="229"/>
      <c r="AH317" s="229"/>
      <c r="AI317" s="229"/>
    </row>
    <row r="318" spans="2:35">
      <c r="B318" s="253"/>
      <c r="C318" s="254"/>
      <c r="D318" s="254"/>
      <c r="E318" s="254"/>
      <c r="F318" s="356"/>
      <c r="G318" s="253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229"/>
      <c r="AH318" s="229"/>
      <c r="AI318" s="229"/>
    </row>
    <row r="319" spans="2:35">
      <c r="B319" s="253"/>
      <c r="C319" s="254"/>
      <c r="D319" s="254"/>
      <c r="E319" s="254"/>
      <c r="F319" s="356"/>
      <c r="G319" s="253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229"/>
      <c r="AH319" s="229"/>
      <c r="AI319" s="229"/>
    </row>
    <row r="320" spans="2:35">
      <c r="B320" s="253"/>
      <c r="C320" s="254"/>
      <c r="D320" s="254"/>
      <c r="E320" s="254"/>
      <c r="F320" s="356"/>
      <c r="G320" s="253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229"/>
      <c r="AH320" s="229"/>
      <c r="AI320" s="229"/>
    </row>
    <row r="321" spans="2:35">
      <c r="B321" s="253"/>
      <c r="C321" s="254"/>
      <c r="D321" s="254"/>
      <c r="E321" s="254"/>
      <c r="F321" s="356"/>
      <c r="G321" s="253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29"/>
      <c r="AG321" s="229"/>
      <c r="AH321" s="229"/>
      <c r="AI321" s="229"/>
    </row>
    <row r="322" spans="2:35">
      <c r="B322" s="253"/>
      <c r="C322" s="254"/>
      <c r="D322" s="254"/>
      <c r="E322" s="254"/>
      <c r="F322" s="356"/>
      <c r="G322" s="253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</row>
    <row r="323" spans="2:35">
      <c r="B323" s="253"/>
      <c r="C323" s="254"/>
      <c r="D323" s="254"/>
      <c r="E323" s="254"/>
      <c r="F323" s="356"/>
      <c r="G323" s="253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29"/>
      <c r="AD323" s="229"/>
      <c r="AE323" s="229"/>
      <c r="AF323" s="229"/>
      <c r="AG323" s="229"/>
      <c r="AH323" s="229"/>
      <c r="AI323" s="229"/>
    </row>
    <row r="324" spans="2:35">
      <c r="B324" s="253"/>
      <c r="C324" s="254"/>
      <c r="D324" s="254"/>
      <c r="E324" s="254"/>
      <c r="F324" s="356"/>
      <c r="G324" s="253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</row>
    <row r="325" spans="2:35">
      <c r="B325" s="253"/>
      <c r="C325" s="254"/>
      <c r="D325" s="254"/>
      <c r="E325" s="254"/>
      <c r="F325" s="356"/>
      <c r="G325" s="253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29"/>
      <c r="AG325" s="229"/>
      <c r="AH325" s="229"/>
      <c r="AI325" s="229"/>
    </row>
    <row r="326" spans="2:35">
      <c r="B326" s="253"/>
      <c r="C326" s="254"/>
      <c r="D326" s="254"/>
      <c r="E326" s="254"/>
      <c r="F326" s="356"/>
      <c r="G326" s="253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29"/>
      <c r="AD326" s="229"/>
      <c r="AE326" s="229"/>
      <c r="AF326" s="229"/>
      <c r="AG326" s="229"/>
      <c r="AH326" s="229"/>
      <c r="AI326" s="229"/>
    </row>
    <row r="327" spans="2:35">
      <c r="B327" s="253"/>
      <c r="C327" s="254"/>
      <c r="D327" s="254"/>
      <c r="E327" s="254"/>
      <c r="F327" s="356"/>
      <c r="G327" s="253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</row>
    <row r="328" spans="2:35">
      <c r="B328" s="253"/>
      <c r="C328" s="254"/>
      <c r="D328" s="254"/>
      <c r="E328" s="254"/>
      <c r="F328" s="356"/>
      <c r="G328" s="253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29"/>
      <c r="AD328" s="229"/>
      <c r="AE328" s="229"/>
      <c r="AF328" s="229"/>
      <c r="AG328" s="229"/>
      <c r="AH328" s="229"/>
      <c r="AI328" s="229"/>
    </row>
    <row r="329" spans="2:35">
      <c r="B329" s="253"/>
      <c r="C329" s="254"/>
      <c r="D329" s="254"/>
      <c r="E329" s="254"/>
      <c r="F329" s="356"/>
      <c r="G329" s="253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29"/>
      <c r="AD329" s="229"/>
      <c r="AE329" s="229"/>
      <c r="AF329" s="229"/>
      <c r="AG329" s="229"/>
      <c r="AH329" s="229"/>
      <c r="AI329" s="229"/>
    </row>
    <row r="330" spans="2:35">
      <c r="B330" s="253"/>
      <c r="C330" s="254"/>
      <c r="D330" s="254"/>
      <c r="E330" s="254"/>
      <c r="F330" s="356"/>
      <c r="G330" s="253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29"/>
      <c r="AD330" s="229"/>
      <c r="AE330" s="229"/>
      <c r="AF330" s="229"/>
      <c r="AG330" s="229"/>
      <c r="AH330" s="229"/>
      <c r="AI330" s="229"/>
    </row>
    <row r="331" spans="2:35">
      <c r="B331" s="253"/>
      <c r="C331" s="254"/>
      <c r="D331" s="254"/>
      <c r="E331" s="254"/>
      <c r="F331" s="356"/>
      <c r="G331" s="253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29"/>
      <c r="AE331" s="229"/>
      <c r="AF331" s="229"/>
      <c r="AG331" s="229"/>
      <c r="AH331" s="229"/>
      <c r="AI331" s="229"/>
    </row>
    <row r="332" spans="2:35">
      <c r="B332" s="253"/>
      <c r="C332" s="254"/>
      <c r="D332" s="254"/>
      <c r="E332" s="254"/>
      <c r="F332" s="356"/>
      <c r="G332" s="253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29"/>
      <c r="AE332" s="229"/>
      <c r="AF332" s="229"/>
      <c r="AG332" s="229"/>
      <c r="AH332" s="229"/>
      <c r="AI332" s="229"/>
    </row>
    <row r="333" spans="2:35">
      <c r="B333" s="253"/>
      <c r="C333" s="254"/>
      <c r="D333" s="254"/>
      <c r="E333" s="254"/>
      <c r="F333" s="356"/>
      <c r="G333" s="253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</row>
    <row r="334" spans="2:35">
      <c r="B334" s="253"/>
      <c r="C334" s="254"/>
      <c r="D334" s="254"/>
      <c r="E334" s="254"/>
      <c r="F334" s="356"/>
      <c r="G334" s="253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</row>
    <row r="335" spans="2:35">
      <c r="B335" s="253"/>
      <c r="C335" s="254"/>
      <c r="D335" s="254"/>
      <c r="E335" s="254"/>
      <c r="F335" s="356"/>
      <c r="G335" s="253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29"/>
      <c r="AD335" s="229"/>
      <c r="AE335" s="229"/>
      <c r="AF335" s="229"/>
      <c r="AG335" s="229"/>
      <c r="AH335" s="229"/>
      <c r="AI335" s="229"/>
    </row>
    <row r="336" spans="2:35">
      <c r="B336" s="253"/>
      <c r="C336" s="254"/>
      <c r="D336" s="254"/>
      <c r="E336" s="254"/>
      <c r="F336" s="356"/>
      <c r="G336" s="253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</row>
    <row r="337" spans="2:35">
      <c r="B337" s="253"/>
      <c r="C337" s="254"/>
      <c r="D337" s="254"/>
      <c r="E337" s="254"/>
      <c r="F337" s="356"/>
      <c r="G337" s="253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</row>
    <row r="338" spans="2:35">
      <c r="B338" s="253"/>
      <c r="C338" s="254"/>
      <c r="D338" s="254"/>
      <c r="E338" s="254"/>
      <c r="F338" s="356"/>
      <c r="G338" s="253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</row>
    <row r="339" spans="2:35">
      <c r="B339" s="253"/>
      <c r="C339" s="254"/>
      <c r="D339" s="254"/>
      <c r="E339" s="254"/>
      <c r="F339" s="356"/>
      <c r="G339" s="253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</row>
    <row r="340" spans="2:35">
      <c r="B340" s="253"/>
      <c r="C340" s="254"/>
      <c r="D340" s="254"/>
      <c r="E340" s="254"/>
      <c r="F340" s="356"/>
      <c r="G340" s="253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</row>
    <row r="341" spans="2:35">
      <c r="B341" s="253"/>
      <c r="C341" s="254"/>
      <c r="D341" s="254"/>
      <c r="E341" s="254"/>
      <c r="F341" s="356"/>
      <c r="G341" s="253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</row>
    <row r="342" spans="2:35">
      <c r="B342" s="253"/>
      <c r="C342" s="254"/>
      <c r="D342" s="254"/>
      <c r="E342" s="254"/>
      <c r="F342" s="356"/>
      <c r="G342" s="253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29"/>
      <c r="AD342" s="229"/>
      <c r="AE342" s="229"/>
      <c r="AF342" s="229"/>
      <c r="AG342" s="229"/>
      <c r="AH342" s="229"/>
      <c r="AI342" s="229"/>
    </row>
    <row r="343" spans="2:35">
      <c r="B343" s="253"/>
      <c r="C343" s="254"/>
      <c r="D343" s="254"/>
      <c r="E343" s="254"/>
      <c r="F343" s="356"/>
      <c r="G343" s="253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29"/>
      <c r="AD343" s="229"/>
      <c r="AE343" s="229"/>
      <c r="AF343" s="229"/>
      <c r="AG343" s="229"/>
      <c r="AH343" s="229"/>
      <c r="AI343" s="229"/>
    </row>
    <row r="344" spans="2:35">
      <c r="B344" s="253"/>
      <c r="C344" s="254"/>
      <c r="D344" s="254"/>
      <c r="E344" s="254"/>
      <c r="F344" s="356"/>
      <c r="G344" s="253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</row>
    <row r="345" spans="2:35">
      <c r="B345" s="253"/>
      <c r="C345" s="254"/>
      <c r="D345" s="254"/>
      <c r="E345" s="254"/>
      <c r="F345" s="356"/>
      <c r="G345" s="253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</row>
    <row r="346" spans="2:35">
      <c r="B346" s="253"/>
      <c r="C346" s="254"/>
      <c r="D346" s="254"/>
      <c r="E346" s="254"/>
      <c r="F346" s="356"/>
      <c r="G346" s="253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</row>
    <row r="347" spans="2:35">
      <c r="B347" s="253"/>
      <c r="C347" s="254"/>
      <c r="D347" s="254"/>
      <c r="E347" s="254"/>
      <c r="F347" s="356"/>
      <c r="G347" s="253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/>
      <c r="AI347" s="229"/>
    </row>
    <row r="348" spans="2:35">
      <c r="B348" s="253"/>
      <c r="C348" s="254"/>
      <c r="D348" s="254"/>
      <c r="E348" s="254"/>
      <c r="F348" s="356"/>
      <c r="G348" s="253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</row>
    <row r="349" spans="2:35">
      <c r="B349" s="253"/>
      <c r="C349" s="254"/>
      <c r="D349" s="254"/>
      <c r="E349" s="254"/>
      <c r="F349" s="356"/>
      <c r="G349" s="253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  <c r="AA349" s="229"/>
      <c r="AB349" s="229"/>
      <c r="AC349" s="229"/>
      <c r="AD349" s="229"/>
      <c r="AE349" s="229"/>
      <c r="AF349" s="229"/>
      <c r="AG349" s="229"/>
      <c r="AH349" s="229"/>
      <c r="AI349" s="229"/>
    </row>
    <row r="350" spans="2:35">
      <c r="B350" s="253"/>
      <c r="C350" s="254"/>
      <c r="D350" s="254"/>
      <c r="E350" s="254"/>
      <c r="F350" s="356"/>
      <c r="G350" s="253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</row>
    <row r="351" spans="2:35">
      <c r="B351" s="253"/>
      <c r="C351" s="254"/>
      <c r="D351" s="254"/>
      <c r="E351" s="254"/>
      <c r="F351" s="356"/>
      <c r="G351" s="253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  <c r="AA351" s="229"/>
      <c r="AB351" s="229"/>
      <c r="AC351" s="229"/>
      <c r="AD351" s="229"/>
      <c r="AE351" s="229"/>
      <c r="AF351" s="229"/>
      <c r="AG351" s="229"/>
      <c r="AH351" s="229"/>
      <c r="AI351" s="229"/>
    </row>
    <row r="352" spans="2:35">
      <c r="B352" s="253"/>
      <c r="C352" s="254"/>
      <c r="D352" s="254"/>
      <c r="E352" s="254"/>
      <c r="F352" s="356"/>
      <c r="G352" s="253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</row>
    <row r="353" spans="2:35">
      <c r="B353" s="253"/>
      <c r="C353" s="254"/>
      <c r="D353" s="254"/>
      <c r="E353" s="254"/>
      <c r="F353" s="356"/>
      <c r="G353" s="253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</row>
    <row r="354" spans="2:35">
      <c r="B354" s="253"/>
      <c r="C354" s="254"/>
      <c r="D354" s="254"/>
      <c r="E354" s="254"/>
      <c r="F354" s="356"/>
      <c r="G354" s="253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  <c r="AA354" s="229"/>
      <c r="AB354" s="229"/>
      <c r="AC354" s="229"/>
      <c r="AD354" s="229"/>
      <c r="AE354" s="229"/>
      <c r="AF354" s="229"/>
      <c r="AG354" s="229"/>
      <c r="AH354" s="229"/>
      <c r="AI354" s="229"/>
    </row>
    <row r="355" spans="2:35">
      <c r="B355" s="253"/>
      <c r="C355" s="254"/>
      <c r="D355" s="254"/>
      <c r="E355" s="254"/>
      <c r="F355" s="356"/>
      <c r="G355" s="253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229"/>
      <c r="AF355" s="229"/>
      <c r="AG355" s="229"/>
      <c r="AH355" s="229"/>
      <c r="AI355" s="229"/>
    </row>
    <row r="356" spans="2:35">
      <c r="B356" s="253"/>
      <c r="C356" s="254"/>
      <c r="D356" s="254"/>
      <c r="E356" s="254"/>
      <c r="F356" s="356"/>
      <c r="G356" s="253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  <c r="AA356" s="229"/>
      <c r="AB356" s="229"/>
      <c r="AC356" s="229"/>
      <c r="AD356" s="229"/>
      <c r="AE356" s="229"/>
      <c r="AF356" s="229"/>
      <c r="AG356" s="229"/>
      <c r="AH356" s="229"/>
      <c r="AI356" s="229"/>
    </row>
    <row r="357" spans="2:35">
      <c r="B357" s="253"/>
      <c r="C357" s="254"/>
      <c r="D357" s="254"/>
      <c r="E357" s="254"/>
      <c r="F357" s="356"/>
      <c r="G357" s="253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229"/>
      <c r="AF357" s="229"/>
      <c r="AG357" s="229"/>
      <c r="AH357" s="229"/>
      <c r="AI357" s="229"/>
    </row>
    <row r="358" spans="2:35">
      <c r="B358" s="253"/>
      <c r="C358" s="254"/>
      <c r="D358" s="254"/>
      <c r="E358" s="254"/>
      <c r="F358" s="356"/>
      <c r="G358" s="253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  <c r="AA358" s="229"/>
      <c r="AB358" s="229"/>
      <c r="AC358" s="229"/>
      <c r="AD358" s="229"/>
      <c r="AE358" s="229"/>
      <c r="AF358" s="229"/>
      <c r="AG358" s="229"/>
      <c r="AH358" s="229"/>
      <c r="AI358" s="229"/>
    </row>
    <row r="359" spans="2:35">
      <c r="B359" s="253"/>
      <c r="C359" s="254"/>
      <c r="D359" s="254"/>
      <c r="E359" s="254"/>
      <c r="F359" s="356"/>
      <c r="G359" s="253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229"/>
      <c r="AF359" s="229"/>
      <c r="AG359" s="229"/>
      <c r="AH359" s="229"/>
      <c r="AI359" s="229"/>
    </row>
    <row r="360" spans="2:35">
      <c r="B360" s="253"/>
      <c r="C360" s="254"/>
      <c r="D360" s="254"/>
      <c r="E360" s="254"/>
      <c r="F360" s="356"/>
      <c r="G360" s="253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  <c r="AA360" s="229"/>
      <c r="AB360" s="229"/>
      <c r="AC360" s="229"/>
      <c r="AD360" s="229"/>
      <c r="AE360" s="229"/>
      <c r="AF360" s="229"/>
      <c r="AG360" s="229"/>
      <c r="AH360" s="229"/>
      <c r="AI360" s="229"/>
    </row>
    <row r="361" spans="2:35">
      <c r="B361" s="253"/>
      <c r="C361" s="254"/>
      <c r="D361" s="254"/>
      <c r="E361" s="254"/>
      <c r="F361" s="356"/>
      <c r="G361" s="253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  <c r="AF361" s="229"/>
      <c r="AG361" s="229"/>
      <c r="AH361" s="229"/>
      <c r="AI361" s="229"/>
    </row>
    <row r="362" spans="2:35">
      <c r="B362" s="253"/>
      <c r="C362" s="254"/>
      <c r="D362" s="254"/>
      <c r="E362" s="254"/>
      <c r="F362" s="356"/>
      <c r="G362" s="253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</row>
    <row r="363" spans="2:35">
      <c r="B363" s="253"/>
      <c r="C363" s="254"/>
      <c r="D363" s="254"/>
      <c r="E363" s="254"/>
      <c r="F363" s="356"/>
      <c r="G363" s="253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</row>
    <row r="364" spans="2:35"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</row>
    <row r="365" spans="2:35"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</row>
    <row r="366" spans="2:35"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</row>
    <row r="367" spans="2:35"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</row>
    <row r="368" spans="2:35"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</row>
    <row r="369" spans="9:35"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</row>
    <row r="370" spans="9:35"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</row>
    <row r="371" spans="9:35"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</row>
    <row r="372" spans="9:35"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</row>
    <row r="373" spans="9:35"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</row>
    <row r="374" spans="9:35"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</row>
    <row r="375" spans="9:35"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</row>
    <row r="376" spans="9:35"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</row>
    <row r="377" spans="9:35"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</row>
    <row r="378" spans="9:35"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</row>
    <row r="379" spans="9:35"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</row>
    <row r="380" spans="9:35"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</row>
    <row r="381" spans="9:35"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</row>
    <row r="382" spans="9:35"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</row>
    <row r="383" spans="9:35"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</row>
    <row r="384" spans="9:35"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</row>
    <row r="385" spans="9:35"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</row>
    <row r="386" spans="9:35"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</row>
    <row r="387" spans="9:35"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</row>
    <row r="388" spans="9:35"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</row>
    <row r="389" spans="9:35"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/>
      <c r="AE389" s="229"/>
      <c r="AF389" s="229"/>
      <c r="AG389" s="229"/>
      <c r="AH389" s="229"/>
      <c r="AI389" s="229"/>
    </row>
    <row r="390" spans="9:35"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</row>
    <row r="391" spans="9:35"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</row>
    <row r="392" spans="9:35"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</row>
    <row r="393" spans="9:35"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</row>
    <row r="394" spans="9:35"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</row>
    <row r="395" spans="9:35"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</row>
    <row r="396" spans="9:35"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</row>
    <row r="397" spans="9:35"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</row>
    <row r="398" spans="9:35"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</row>
    <row r="399" spans="9:35"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229"/>
      <c r="AF399" s="229"/>
      <c r="AG399" s="229"/>
      <c r="AH399" s="229"/>
      <c r="AI399" s="229"/>
    </row>
    <row r="400" spans="9:35"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</row>
    <row r="401" spans="9:35"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</row>
    <row r="402" spans="9:35"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</row>
    <row r="403" spans="9:35"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</row>
    <row r="404" spans="9:35"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</row>
    <row r="405" spans="9:35"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</row>
    <row r="406" spans="9:35"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</row>
    <row r="407" spans="9:35"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</row>
    <row r="408" spans="9:35"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</row>
    <row r="409" spans="9:35"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</row>
    <row r="410" spans="9:35"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</row>
    <row r="411" spans="9:35"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</row>
    <row r="412" spans="9:35"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</row>
    <row r="413" spans="9:35"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</row>
    <row r="414" spans="9:35"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</row>
    <row r="415" spans="9:35"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</row>
    <row r="416" spans="9:35"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</row>
    <row r="417" spans="9:35"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</row>
    <row r="418" spans="9:35"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</row>
    <row r="419" spans="9:35"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</row>
    <row r="420" spans="9:35"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</row>
    <row r="421" spans="9:35"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</row>
    <row r="422" spans="9:35"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</row>
    <row r="423" spans="9:35"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</row>
    <row r="424" spans="9:35"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</row>
    <row r="425" spans="9:35"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</row>
    <row r="426" spans="9:35"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</row>
    <row r="427" spans="9:35"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</row>
    <row r="428" spans="9:35"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</row>
    <row r="429" spans="9:35"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</row>
    <row r="430" spans="9:35"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</row>
    <row r="431" spans="9:35"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</row>
    <row r="432" spans="9:35"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</row>
    <row r="433" spans="9:35"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</row>
    <row r="434" spans="9:35"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</row>
    <row r="435" spans="9:35"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</row>
    <row r="436" spans="9:35"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</row>
    <row r="437" spans="9:35"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</row>
    <row r="438" spans="9:35"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</row>
    <row r="439" spans="9:35"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</row>
    <row r="440" spans="9:35"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</row>
    <row r="441" spans="9:35"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</row>
    <row r="442" spans="9:35"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</row>
    <row r="443" spans="9:35"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</row>
    <row r="444" spans="9:35"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</row>
    <row r="445" spans="9:35"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</row>
    <row r="446" spans="9:35"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</row>
    <row r="447" spans="9:35"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</row>
    <row r="448" spans="9:35"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</row>
    <row r="449" spans="9:35"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</row>
    <row r="450" spans="9:35"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</row>
    <row r="451" spans="9:35"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</row>
    <row r="452" spans="9:35"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</row>
    <row r="453" spans="9:35"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</row>
    <row r="454" spans="9:35"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</row>
    <row r="455" spans="9:35"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</row>
    <row r="456" spans="9:35"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</row>
    <row r="457" spans="9:35"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</row>
    <row r="458" spans="9:35"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</row>
    <row r="459" spans="9:35"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</row>
    <row r="460" spans="9:35"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</row>
    <row r="461" spans="9:35"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</row>
    <row r="462" spans="9:35"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</row>
    <row r="463" spans="9:35"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</row>
    <row r="464" spans="9:35"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</row>
    <row r="465" spans="9:35"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</row>
    <row r="466" spans="9:35"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</row>
    <row r="467" spans="9:35"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</row>
    <row r="468" spans="9:35"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</row>
    <row r="469" spans="9:35"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</row>
    <row r="470" spans="9:35"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</row>
    <row r="471" spans="9:35"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</row>
    <row r="472" spans="9:35"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</row>
    <row r="473" spans="9:35"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</row>
    <row r="474" spans="9:35"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</row>
    <row r="475" spans="9:35"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</row>
    <row r="476" spans="9:35"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</row>
    <row r="477" spans="9:35"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</row>
    <row r="478" spans="9:35"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</row>
    <row r="479" spans="9:35"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</row>
    <row r="480" spans="9:35"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</row>
    <row r="481" spans="9:35"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</row>
    <row r="482" spans="9:35"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</row>
    <row r="483" spans="9:35"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</row>
    <row r="484" spans="9:35"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</row>
    <row r="485" spans="9:35"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</row>
    <row r="486" spans="9:35"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</row>
    <row r="487" spans="9:35"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</row>
    <row r="488" spans="9:35"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</row>
    <row r="489" spans="9:35"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</row>
    <row r="490" spans="9:35"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</row>
    <row r="491" spans="9:35"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</row>
    <row r="492" spans="9:35"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</row>
    <row r="493" spans="9:35"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</row>
    <row r="494" spans="9:35"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</row>
    <row r="495" spans="9:35"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</row>
    <row r="496" spans="9:35"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</row>
    <row r="497" spans="9:35"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</row>
    <row r="498" spans="9:35"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</row>
    <row r="499" spans="9:35"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</row>
    <row r="500" spans="9:35"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</row>
    <row r="501" spans="9:35"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</row>
    <row r="502" spans="9:35"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</row>
    <row r="503" spans="9:35"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</row>
    <row r="504" spans="9:35"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</row>
    <row r="505" spans="9:35"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</row>
    <row r="506" spans="9:35"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</row>
    <row r="507" spans="9:35"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</row>
    <row r="508" spans="9:35"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</row>
    <row r="509" spans="9:35"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</row>
    <row r="510" spans="9:35"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</row>
    <row r="511" spans="9:35"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</row>
    <row r="512" spans="9:35"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</row>
    <row r="513" spans="9:35"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</row>
    <row r="514" spans="9:35"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</row>
    <row r="515" spans="9:35"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</row>
    <row r="516" spans="9:35"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</row>
    <row r="517" spans="9:35"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</row>
    <row r="518" spans="9:35"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</row>
    <row r="519" spans="9:35"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</row>
    <row r="520" spans="9:35"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</row>
    <row r="521" spans="9:35"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</row>
    <row r="522" spans="9:35"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</row>
    <row r="523" spans="9:35"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</row>
    <row r="524" spans="9:35"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</row>
    <row r="525" spans="9:35"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</row>
    <row r="526" spans="9:35"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</row>
    <row r="527" spans="9:35"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</row>
    <row r="528" spans="9:35"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</row>
    <row r="529" spans="9:35"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</row>
    <row r="530" spans="9:35"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</row>
    <row r="531" spans="9:35"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</row>
    <row r="532" spans="9:35"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</row>
    <row r="533" spans="9:35"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</row>
    <row r="534" spans="9:35"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</row>
    <row r="535" spans="9:35"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</row>
    <row r="536" spans="9:35"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</row>
    <row r="537" spans="9:35"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</row>
    <row r="538" spans="9:35"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</row>
    <row r="539" spans="9:35"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</row>
    <row r="540" spans="9:35"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</row>
    <row r="541" spans="9:35"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</row>
    <row r="542" spans="9:35"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</row>
    <row r="543" spans="9:35"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</row>
    <row r="544" spans="9:35"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</row>
    <row r="545" spans="9:35"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</row>
    <row r="546" spans="9:35"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</row>
    <row r="547" spans="9:35"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</row>
    <row r="548" spans="9:35"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</row>
    <row r="549" spans="9:35"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</row>
    <row r="550" spans="9:35"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</row>
    <row r="551" spans="9:35"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</row>
    <row r="552" spans="9:35"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</row>
    <row r="553" spans="9:35"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</row>
    <row r="554" spans="9:35"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</row>
    <row r="555" spans="9:35"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</row>
    <row r="556" spans="9:35"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</row>
    <row r="557" spans="9:35"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</row>
    <row r="558" spans="9:35"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</row>
    <row r="559" spans="9:35"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</row>
    <row r="560" spans="9:35"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</row>
    <row r="561" spans="9:35"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</row>
    <row r="562" spans="9:35"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</row>
    <row r="563" spans="9:35"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</row>
    <row r="564" spans="9:35"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</row>
    <row r="565" spans="9:35"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</row>
    <row r="566" spans="9:35"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29"/>
      <c r="AE566" s="229"/>
      <c r="AF566" s="229"/>
      <c r="AG566" s="229"/>
      <c r="AH566" s="229"/>
      <c r="AI566" s="229"/>
    </row>
    <row r="567" spans="9:35"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</row>
    <row r="568" spans="9:35"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</row>
    <row r="569" spans="9:35"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</row>
    <row r="570" spans="9:35"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</row>
    <row r="571" spans="9:35"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</row>
    <row r="572" spans="9:35"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</row>
    <row r="573" spans="9:35"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</row>
    <row r="574" spans="9:35"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</row>
    <row r="575" spans="9:35"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</row>
    <row r="576" spans="9:35"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</row>
    <row r="577" spans="9:35"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</row>
    <row r="578" spans="9:35"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  <c r="AA578" s="229"/>
      <c r="AB578" s="229"/>
      <c r="AC578" s="229"/>
      <c r="AD578" s="229"/>
      <c r="AE578" s="229"/>
      <c r="AF578" s="229"/>
      <c r="AG578" s="229"/>
      <c r="AH578" s="229"/>
      <c r="AI578" s="229"/>
    </row>
    <row r="579" spans="9:35"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</row>
    <row r="580" spans="9:35"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</row>
    <row r="581" spans="9:35"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</row>
    <row r="582" spans="9:35"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</row>
    <row r="583" spans="9:35"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</row>
    <row r="584" spans="9:35"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</row>
    <row r="585" spans="9:35"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</row>
    <row r="586" spans="9:35"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</row>
    <row r="587" spans="9:35"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</row>
    <row r="588" spans="9:35"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</row>
    <row r="589" spans="9:35"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</row>
    <row r="590" spans="9:35"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</row>
    <row r="591" spans="9:35"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</row>
    <row r="592" spans="9:35"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</row>
    <row r="593" spans="9:35"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</row>
    <row r="594" spans="9:35"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</row>
    <row r="595" spans="9:35"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</row>
    <row r="596" spans="9:35"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  <c r="AA596" s="229"/>
      <c r="AB596" s="229"/>
      <c r="AC596" s="229"/>
      <c r="AD596" s="229"/>
      <c r="AE596" s="229"/>
      <c r="AF596" s="229"/>
      <c r="AG596" s="229"/>
      <c r="AH596" s="229"/>
      <c r="AI596" s="229"/>
    </row>
    <row r="597" spans="9:35"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</row>
    <row r="598" spans="9:35"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</row>
    <row r="599" spans="9:35"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</row>
    <row r="600" spans="9:35"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</row>
    <row r="601" spans="9:35"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</row>
    <row r="602" spans="9:35"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</row>
    <row r="603" spans="9:35"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</row>
    <row r="604" spans="9:35"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</row>
    <row r="605" spans="9:35"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</row>
    <row r="606" spans="9:35"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</row>
    <row r="607" spans="9:35"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</row>
    <row r="608" spans="9:35"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</row>
    <row r="609" spans="9:35"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</row>
    <row r="610" spans="9:35"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</row>
    <row r="611" spans="9:35"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</row>
    <row r="612" spans="9:35"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</row>
    <row r="613" spans="9:35"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229"/>
      <c r="AF613" s="229"/>
      <c r="AG613" s="229"/>
      <c r="AH613" s="229"/>
      <c r="AI613" s="229"/>
    </row>
    <row r="614" spans="9:35"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</row>
    <row r="615" spans="9:35"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</row>
    <row r="616" spans="9:35"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</row>
    <row r="617" spans="9:35"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</row>
    <row r="618" spans="9:35"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</row>
    <row r="619" spans="9:35"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</row>
    <row r="620" spans="9:35"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</row>
    <row r="621" spans="9:35"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</row>
    <row r="622" spans="9:35"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</row>
    <row r="623" spans="9:35"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</row>
    <row r="624" spans="9:35"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</row>
    <row r="625" spans="9:35"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</row>
    <row r="626" spans="9:35"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  <c r="AA626" s="229"/>
      <c r="AB626" s="229"/>
      <c r="AC626" s="229"/>
      <c r="AD626" s="229"/>
      <c r="AE626" s="229"/>
      <c r="AF626" s="229"/>
      <c r="AG626" s="229"/>
      <c r="AH626" s="229"/>
      <c r="AI626" s="229"/>
    </row>
    <row r="627" spans="9:35"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</row>
    <row r="628" spans="9:35"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</row>
    <row r="629" spans="9:35"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</row>
    <row r="630" spans="9:35"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</row>
    <row r="631" spans="9:35"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</row>
    <row r="632" spans="9:35"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</row>
    <row r="633" spans="9:35"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</row>
    <row r="634" spans="9:35"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</row>
    <row r="635" spans="9:35"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</row>
    <row r="636" spans="9:35"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</row>
    <row r="637" spans="9:35"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</row>
    <row r="638" spans="9:35"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</row>
    <row r="639" spans="9:35"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</row>
    <row r="640" spans="9:35"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</row>
    <row r="641" spans="9:35"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</row>
    <row r="642" spans="9:35"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</row>
    <row r="643" spans="9:35"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</row>
    <row r="644" spans="9:35"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</row>
    <row r="645" spans="9:35"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</row>
    <row r="646" spans="9:35"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</row>
    <row r="647" spans="9:35"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</row>
    <row r="648" spans="9:35"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</row>
    <row r="649" spans="9:35"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</row>
    <row r="650" spans="9:35"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</row>
    <row r="651" spans="9:35"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</row>
    <row r="652" spans="9:35"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</row>
    <row r="653" spans="9:35"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</row>
    <row r="654" spans="9:35"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</row>
    <row r="655" spans="9:35"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229"/>
      <c r="AF655" s="229"/>
      <c r="AG655" s="229"/>
      <c r="AH655" s="229"/>
      <c r="AI655" s="229"/>
    </row>
    <row r="656" spans="9:35"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</row>
    <row r="657" spans="9:35"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</row>
    <row r="658" spans="9:35"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</row>
    <row r="659" spans="9:35"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</row>
    <row r="660" spans="9:35"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</row>
    <row r="661" spans="9:35"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</row>
    <row r="662" spans="9:35"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</row>
    <row r="663" spans="9:35"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</row>
    <row r="664" spans="9:35"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</row>
    <row r="665" spans="9:35"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</row>
    <row r="666" spans="9:35"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</row>
    <row r="667" spans="9:35"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</row>
    <row r="668" spans="9:35"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</row>
    <row r="669" spans="9:35"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</row>
    <row r="670" spans="9:35"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</row>
    <row r="671" spans="9:35"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</row>
    <row r="672" spans="9:35"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</row>
    <row r="673" spans="9:35"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</row>
    <row r="674" spans="9:35"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</row>
    <row r="675" spans="9:35"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</row>
    <row r="676" spans="9:35"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</row>
    <row r="677" spans="9:35"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</row>
    <row r="678" spans="9:35"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</row>
    <row r="679" spans="9:35"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</row>
    <row r="680" spans="9:35"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</row>
    <row r="681" spans="9:35"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</row>
    <row r="682" spans="9:35"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</row>
    <row r="683" spans="9:35"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</row>
    <row r="684" spans="9:35"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</row>
    <row r="685" spans="9:35"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</row>
    <row r="686" spans="9:35"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</row>
    <row r="687" spans="9:35"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</row>
    <row r="688" spans="9:35"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</row>
    <row r="689" spans="9:35"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</row>
    <row r="690" spans="9:35"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</row>
    <row r="691" spans="9:35"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</row>
    <row r="692" spans="9:35"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</row>
    <row r="693" spans="9:35"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</row>
    <row r="694" spans="9:35"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</row>
    <row r="695" spans="9:35"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</row>
    <row r="696" spans="9:35"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</row>
    <row r="697" spans="9:35"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</row>
    <row r="698" spans="9:35"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</row>
    <row r="699" spans="9:35"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</row>
    <row r="700" spans="9:35"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</row>
    <row r="701" spans="9:35"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</row>
    <row r="702" spans="9:35"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</row>
    <row r="703" spans="9:35"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</row>
    <row r="704" spans="9:35"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</row>
    <row r="705" spans="9:35"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</row>
    <row r="706" spans="9:35"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</row>
    <row r="707" spans="9:35"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</row>
    <row r="708" spans="9:35"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</row>
    <row r="709" spans="9:35"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</row>
    <row r="710" spans="9:35"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</row>
    <row r="711" spans="9:35"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</row>
    <row r="712" spans="9:35"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</row>
    <row r="713" spans="9:35"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</row>
    <row r="714" spans="9:35"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</row>
    <row r="715" spans="9:35"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</row>
    <row r="716" spans="9:35"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</row>
    <row r="717" spans="9:35"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</row>
    <row r="718" spans="9:35"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</row>
    <row r="719" spans="9:35"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</row>
    <row r="720" spans="9:35"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</row>
    <row r="721" spans="9:35"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</row>
    <row r="722" spans="9:35"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</row>
    <row r="723" spans="9:35"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</row>
    <row r="724" spans="9:35"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</row>
    <row r="725" spans="9:35"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</row>
    <row r="726" spans="9:35"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</row>
    <row r="727" spans="9:35"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</row>
    <row r="728" spans="9:35"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</row>
    <row r="729" spans="9:35"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</row>
    <row r="730" spans="9:35"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</row>
    <row r="731" spans="9:35"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</row>
    <row r="732" spans="9:35"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</row>
    <row r="733" spans="9:35"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</row>
    <row r="734" spans="9:35"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</row>
    <row r="735" spans="9:35"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</row>
    <row r="736" spans="9:35"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</row>
    <row r="737" spans="9:35"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</row>
    <row r="738" spans="9:35"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</row>
    <row r="739" spans="9:35"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</row>
    <row r="740" spans="9:35"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</row>
    <row r="741" spans="9:35"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</row>
    <row r="742" spans="9:35"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</row>
    <row r="743" spans="9:35"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</row>
    <row r="744" spans="9:35"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</row>
    <row r="745" spans="9:35"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</row>
    <row r="746" spans="9:35"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</row>
    <row r="747" spans="9:35"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</row>
    <row r="748" spans="9:35"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</row>
    <row r="749" spans="9:35"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</row>
    <row r="750" spans="9:35"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</row>
    <row r="751" spans="9:35"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</row>
    <row r="752" spans="9:35"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</row>
    <row r="753" spans="9:35"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</row>
    <row r="754" spans="9:35"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</row>
    <row r="755" spans="9:35"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</row>
    <row r="756" spans="9:35"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</row>
    <row r="757" spans="9:35"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</row>
    <row r="758" spans="9:35"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</row>
    <row r="759" spans="9:35"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</row>
    <row r="760" spans="9:35"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</row>
    <row r="761" spans="9:35"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</row>
    <row r="762" spans="9:35"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</row>
    <row r="763" spans="9:35"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</row>
    <row r="764" spans="9:35"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</row>
    <row r="765" spans="9:35"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</row>
    <row r="766" spans="9:35"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</row>
    <row r="767" spans="9:35"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</row>
    <row r="768" spans="9:35"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</row>
    <row r="769" spans="9:35"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</row>
    <row r="770" spans="9:35"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</row>
    <row r="771" spans="9:35"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</row>
    <row r="772" spans="9:35"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</row>
    <row r="773" spans="9:35"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</row>
    <row r="774" spans="9:35"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</row>
    <row r="775" spans="9:35"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</row>
    <row r="776" spans="9:35"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</row>
    <row r="777" spans="9:35"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</row>
    <row r="778" spans="9:35"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</row>
    <row r="779" spans="9:35"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</row>
    <row r="780" spans="9:35"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</row>
    <row r="781" spans="9:35"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</row>
    <row r="782" spans="9:35"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</row>
    <row r="783" spans="9:35"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</row>
    <row r="784" spans="9:35"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</row>
    <row r="785" spans="9:35"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</row>
    <row r="786" spans="9:35"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</row>
    <row r="787" spans="9:35"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</row>
    <row r="788" spans="9:35"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</row>
    <row r="789" spans="9:35"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</row>
    <row r="790" spans="9:35"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</row>
    <row r="791" spans="9:35"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</row>
    <row r="792" spans="9:35"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</row>
    <row r="793" spans="9:35"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</row>
    <row r="794" spans="9:35"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</row>
    <row r="795" spans="9:35"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</row>
    <row r="796" spans="9:35"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</row>
    <row r="797" spans="9:35"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</row>
    <row r="798" spans="9:35"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</row>
    <row r="799" spans="9:35"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</row>
    <row r="800" spans="9:35"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</row>
    <row r="801" spans="9:35"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</row>
    <row r="802" spans="9:35"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</row>
    <row r="803" spans="9:35"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</row>
    <row r="804" spans="9:35"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</row>
    <row r="805" spans="9:35"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</row>
    <row r="806" spans="9:35"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</row>
    <row r="807" spans="9:35"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</row>
    <row r="808" spans="9:35"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</row>
    <row r="809" spans="9:35"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</row>
    <row r="810" spans="9:35"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</row>
    <row r="811" spans="9:35"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</row>
    <row r="812" spans="9:35"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</row>
    <row r="813" spans="9:35"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</row>
    <row r="814" spans="9:35"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</row>
    <row r="815" spans="9:35"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</row>
    <row r="816" spans="9:35"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</row>
    <row r="817" spans="9:35"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</row>
    <row r="818" spans="9:35"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</row>
    <row r="819" spans="9:35"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</row>
    <row r="820" spans="9:35"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</row>
    <row r="821" spans="9:35"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</row>
    <row r="822" spans="9:35"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</row>
    <row r="823" spans="9:35"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</row>
    <row r="824" spans="9:35"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</row>
    <row r="825" spans="9:35"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</row>
    <row r="826" spans="9:35"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</row>
    <row r="827" spans="9:35"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</row>
    <row r="828" spans="9:35"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</row>
    <row r="829" spans="9:35"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</row>
    <row r="830" spans="9:35"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</row>
    <row r="831" spans="9:35"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</row>
    <row r="832" spans="9:35"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</row>
    <row r="833" spans="9:35"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</row>
    <row r="834" spans="9:35"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</row>
    <row r="835" spans="9:35"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</row>
    <row r="836" spans="9:35"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</row>
    <row r="837" spans="9:35"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</row>
    <row r="838" spans="9:35"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</row>
    <row r="839" spans="9:35"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</row>
    <row r="840" spans="9:35"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</row>
    <row r="841" spans="9:35"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</row>
    <row r="842" spans="9:35"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</row>
    <row r="843" spans="9:35"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</row>
    <row r="844" spans="9:35"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</row>
    <row r="845" spans="9:35"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</row>
    <row r="846" spans="9:35"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</row>
    <row r="847" spans="9:35"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</row>
    <row r="848" spans="9:35"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</row>
    <row r="849" spans="9:35"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</row>
    <row r="850" spans="9:35"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</row>
    <row r="851" spans="9:35"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</row>
    <row r="852" spans="9:35"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</row>
    <row r="853" spans="9:35"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</row>
    <row r="854" spans="9:35"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</row>
    <row r="855" spans="9:35"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</row>
    <row r="856" spans="9:35"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</row>
    <row r="857" spans="9:35"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</row>
    <row r="858" spans="9:35"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</row>
    <row r="859" spans="9:35"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</row>
    <row r="860" spans="9:35"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</row>
    <row r="861" spans="9:35"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</row>
    <row r="862" spans="9:35"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</row>
    <row r="863" spans="9:35"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</row>
    <row r="864" spans="9:35"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</row>
    <row r="865" spans="9:35"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</row>
    <row r="866" spans="9:35"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</row>
    <row r="867" spans="9:35"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</row>
    <row r="868" spans="9:35"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</row>
    <row r="869" spans="9:35"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</row>
    <row r="870" spans="9:35"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</row>
    <row r="871" spans="9:35"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</row>
    <row r="872" spans="9:35"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</row>
    <row r="873" spans="9:35"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</row>
    <row r="874" spans="9:35"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</row>
    <row r="875" spans="9:35"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</row>
    <row r="876" spans="9:35"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</row>
    <row r="877" spans="9:35"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</row>
    <row r="878" spans="9:35"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</row>
    <row r="879" spans="9:35"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</row>
    <row r="880" spans="9:35"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</row>
    <row r="881" spans="9:35"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</row>
    <row r="882" spans="9:35"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</row>
    <row r="883" spans="9:35"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</row>
    <row r="884" spans="9:35"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</row>
    <row r="885" spans="9:35"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</row>
    <row r="886" spans="9:35"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</row>
    <row r="887" spans="9:35"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</row>
    <row r="888" spans="9:35"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</row>
    <row r="889" spans="9:35"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</row>
    <row r="890" spans="9:35"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</row>
    <row r="891" spans="9:35"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</row>
    <row r="892" spans="9:35"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</row>
    <row r="893" spans="9:35"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</row>
    <row r="894" spans="9:35"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</row>
    <row r="895" spans="9:35"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</row>
    <row r="896" spans="9:35"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</row>
    <row r="897" spans="9:35"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</row>
    <row r="898" spans="9:35"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</row>
    <row r="899" spans="9:35"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</row>
    <row r="900" spans="9:35"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</row>
    <row r="901" spans="9:35"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</row>
    <row r="902" spans="9:35"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</row>
    <row r="903" spans="9:35"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</row>
    <row r="904" spans="9:35"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</row>
    <row r="905" spans="9:35"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</row>
    <row r="906" spans="9:35"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</row>
    <row r="907" spans="9:35"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</row>
    <row r="908" spans="9:35"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</row>
    <row r="909" spans="9:35"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</row>
    <row r="910" spans="9:35"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</row>
    <row r="911" spans="9:35"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</row>
    <row r="912" spans="9:35"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</row>
    <row r="913" spans="9:35"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</row>
    <row r="914" spans="9:35"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</row>
    <row r="915" spans="9:35"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</row>
    <row r="916" spans="9:35"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</row>
    <row r="917" spans="9:35"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</row>
    <row r="918" spans="9:35"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</row>
    <row r="919" spans="9:35"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</row>
    <row r="920" spans="9:35"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</row>
    <row r="921" spans="9:35"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</row>
    <row r="922" spans="9:35"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</row>
    <row r="923" spans="9:35"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</row>
    <row r="924" spans="9:35"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</row>
    <row r="925" spans="9:35"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</row>
    <row r="926" spans="9:35"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</row>
    <row r="927" spans="9:35"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</row>
    <row r="928" spans="9:35"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</row>
    <row r="929" spans="9:35"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229"/>
      <c r="AF929" s="229"/>
      <c r="AG929" s="229"/>
      <c r="AH929" s="229"/>
      <c r="AI929" s="229"/>
    </row>
    <row r="930" spans="9:35"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  <c r="AA930" s="229"/>
      <c r="AB930" s="229"/>
      <c r="AC930" s="229"/>
      <c r="AD930" s="229"/>
      <c r="AE930" s="229"/>
      <c r="AF930" s="229"/>
      <c r="AG930" s="229"/>
      <c r="AH930" s="229"/>
      <c r="AI930" s="229"/>
    </row>
    <row r="931" spans="9:35"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  <c r="AA931" s="229"/>
      <c r="AB931" s="229"/>
      <c r="AC931" s="229"/>
      <c r="AD931" s="229"/>
      <c r="AE931" s="229"/>
      <c r="AF931" s="229"/>
      <c r="AG931" s="229"/>
      <c r="AH931" s="229"/>
      <c r="AI931" s="229"/>
    </row>
    <row r="932" spans="9:35"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229"/>
      <c r="AF932" s="229"/>
      <c r="AG932" s="229"/>
      <c r="AH932" s="229"/>
      <c r="AI932" s="229"/>
    </row>
    <row r="933" spans="9:35"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  <c r="AA933" s="229"/>
      <c r="AB933" s="229"/>
      <c r="AC933" s="229"/>
      <c r="AD933" s="229"/>
      <c r="AE933" s="229"/>
      <c r="AF933" s="229"/>
      <c r="AG933" s="229"/>
      <c r="AH933" s="229"/>
      <c r="AI933" s="229"/>
    </row>
    <row r="934" spans="9:35"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  <c r="AA934" s="229"/>
      <c r="AB934" s="229"/>
      <c r="AC934" s="229"/>
      <c r="AD934" s="229"/>
      <c r="AE934" s="229"/>
      <c r="AF934" s="229"/>
      <c r="AG934" s="229"/>
      <c r="AH934" s="229"/>
      <c r="AI934" s="229"/>
    </row>
    <row r="935" spans="9:35"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  <c r="AA935" s="229"/>
      <c r="AB935" s="229"/>
      <c r="AC935" s="229"/>
      <c r="AD935" s="229"/>
      <c r="AE935" s="229"/>
      <c r="AF935" s="229"/>
      <c r="AG935" s="229"/>
      <c r="AH935" s="229"/>
      <c r="AI935" s="229"/>
    </row>
    <row r="936" spans="9:35"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229"/>
      <c r="AF936" s="229"/>
      <c r="AG936" s="229"/>
      <c r="AH936" s="229"/>
      <c r="AI936" s="229"/>
    </row>
    <row r="937" spans="9:35"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  <c r="AA937" s="229"/>
      <c r="AB937" s="229"/>
      <c r="AC937" s="229"/>
      <c r="AD937" s="229"/>
      <c r="AE937" s="229"/>
      <c r="AF937" s="229"/>
      <c r="AG937" s="229"/>
      <c r="AH937" s="229"/>
      <c r="AI937" s="229"/>
    </row>
    <row r="938" spans="9:35"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229"/>
      <c r="AF938" s="229"/>
      <c r="AG938" s="229"/>
      <c r="AH938" s="229"/>
      <c r="AI938" s="229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07"/>
  <sheetViews>
    <sheetView zoomScale="85" zoomScaleNormal="85" workbookViewId="0">
      <selection activeCell="M87" sqref="M87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877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44298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502" t="s">
        <v>552</v>
      </c>
      <c r="L9" s="60" t="s">
        <v>819</v>
      </c>
      <c r="M9" s="60" t="s">
        <v>818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500" customFormat="1" ht="14.25">
      <c r="A10" s="481">
        <v>1</v>
      </c>
      <c r="B10" s="482">
        <v>44253</v>
      </c>
      <c r="C10" s="483"/>
      <c r="D10" s="504" t="s">
        <v>125</v>
      </c>
      <c r="E10" s="485" t="s">
        <v>858</v>
      </c>
      <c r="F10" s="487">
        <v>95.5</v>
      </c>
      <c r="G10" s="487">
        <v>88.5</v>
      </c>
      <c r="H10" s="487">
        <v>100</v>
      </c>
      <c r="I10" s="488" t="s">
        <v>857</v>
      </c>
      <c r="J10" s="505" t="s">
        <v>844</v>
      </c>
      <c r="K10" s="505">
        <f t="shared" ref="K10" si="0">H10-F10</f>
        <v>4.5</v>
      </c>
      <c r="L10" s="506">
        <f t="shared" ref="L10" si="1">(F10*-0.8)/100</f>
        <v>-0.76400000000000001</v>
      </c>
      <c r="M10" s="491">
        <f t="shared" ref="M10:M12" si="2">(K10+L10)/F10</f>
        <v>3.912041884816754E-2</v>
      </c>
      <c r="N10" s="505" t="s">
        <v>556</v>
      </c>
      <c r="O10" s="493">
        <v>44257</v>
      </c>
      <c r="P10" s="454"/>
      <c r="Q10" s="4"/>
      <c r="R10" s="455" t="s">
        <v>792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500" customFormat="1" ht="14.25">
      <c r="A11" s="473">
        <v>2</v>
      </c>
      <c r="B11" s="467">
        <v>44273</v>
      </c>
      <c r="C11" s="475"/>
      <c r="D11" s="446" t="s">
        <v>772</v>
      </c>
      <c r="E11" s="476" t="s">
        <v>557</v>
      </c>
      <c r="F11" s="444">
        <v>1785</v>
      </c>
      <c r="G11" s="477">
        <v>1670</v>
      </c>
      <c r="H11" s="476">
        <f>(1872.5+1775)/2</f>
        <v>1823.75</v>
      </c>
      <c r="I11" s="478">
        <v>2000</v>
      </c>
      <c r="J11" s="445" t="s">
        <v>866</v>
      </c>
      <c r="K11" s="445">
        <f t="shared" ref="K11:K12" si="3">H11-F11</f>
        <v>38.75</v>
      </c>
      <c r="L11" s="503">
        <f t="shared" ref="L11:L12" si="4">(F11*-0.8)/100</f>
        <v>-14.28</v>
      </c>
      <c r="M11" s="442">
        <f t="shared" si="2"/>
        <v>1.3708683473389355E-2</v>
      </c>
      <c r="N11" s="445" t="s">
        <v>556</v>
      </c>
      <c r="O11" s="443">
        <v>44287</v>
      </c>
      <c r="P11" s="454"/>
      <c r="Q11" s="4"/>
      <c r="R11" s="455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500" customFormat="1" ht="14.25">
      <c r="A12" s="473">
        <v>3</v>
      </c>
      <c r="B12" s="467">
        <v>44274</v>
      </c>
      <c r="C12" s="475"/>
      <c r="D12" s="446" t="s">
        <v>248</v>
      </c>
      <c r="E12" s="476" t="s">
        <v>557</v>
      </c>
      <c r="F12" s="444">
        <v>2850</v>
      </c>
      <c r="G12" s="477">
        <v>2650</v>
      </c>
      <c r="H12" s="476">
        <v>3025</v>
      </c>
      <c r="I12" s="478" t="s">
        <v>847</v>
      </c>
      <c r="J12" s="445" t="s">
        <v>930</v>
      </c>
      <c r="K12" s="445">
        <f t="shared" si="3"/>
        <v>175</v>
      </c>
      <c r="L12" s="503">
        <f t="shared" si="4"/>
        <v>-22.8</v>
      </c>
      <c r="M12" s="442">
        <f t="shared" si="2"/>
        <v>5.3403508771929821E-2</v>
      </c>
      <c r="N12" s="445" t="s">
        <v>556</v>
      </c>
      <c r="O12" s="443">
        <v>44294</v>
      </c>
      <c r="P12" s="454"/>
      <c r="Q12" s="4"/>
      <c r="R12" s="455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500" customFormat="1" ht="14.25">
      <c r="A13" s="473">
        <v>4</v>
      </c>
      <c r="B13" s="467">
        <v>44274</v>
      </c>
      <c r="C13" s="475"/>
      <c r="D13" s="446" t="s">
        <v>172</v>
      </c>
      <c r="E13" s="476" t="s">
        <v>557</v>
      </c>
      <c r="F13" s="444">
        <v>5275</v>
      </c>
      <c r="G13" s="477">
        <v>4950</v>
      </c>
      <c r="H13" s="476">
        <v>5725</v>
      </c>
      <c r="I13" s="478" t="s">
        <v>848</v>
      </c>
      <c r="J13" s="445" t="s">
        <v>867</v>
      </c>
      <c r="K13" s="445">
        <f t="shared" ref="K13" si="5">H13-F13</f>
        <v>450</v>
      </c>
      <c r="L13" s="503">
        <f t="shared" ref="L13" si="6">(F13*-0.8)/100</f>
        <v>-42.2</v>
      </c>
      <c r="M13" s="442">
        <f t="shared" ref="M13" si="7">(K13+L13)/F13</f>
        <v>7.7308056872037914E-2</v>
      </c>
      <c r="N13" s="445" t="s">
        <v>556</v>
      </c>
      <c r="O13" s="443">
        <v>44287</v>
      </c>
      <c r="P13" s="454"/>
      <c r="Q13" s="4"/>
      <c r="R13" s="455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500" customFormat="1" ht="14.25">
      <c r="A14" s="358">
        <v>5</v>
      </c>
      <c r="B14" s="373">
        <v>44277</v>
      </c>
      <c r="C14" s="374"/>
      <c r="D14" s="412" t="s">
        <v>852</v>
      </c>
      <c r="E14" s="378" t="s">
        <v>557</v>
      </c>
      <c r="F14" s="383" t="s">
        <v>856</v>
      </c>
      <c r="G14" s="383">
        <v>1940</v>
      </c>
      <c r="H14" s="378"/>
      <c r="I14" s="375" t="s">
        <v>853</v>
      </c>
      <c r="J14" s="380" t="s">
        <v>558</v>
      </c>
      <c r="K14" s="380"/>
      <c r="L14" s="388"/>
      <c r="M14" s="351"/>
      <c r="N14" s="361"/>
      <c r="O14" s="357"/>
      <c r="P14" s="454"/>
      <c r="Q14" s="4"/>
      <c r="R14" s="455" t="s">
        <v>559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500" customFormat="1" ht="14.25">
      <c r="A15" s="473">
        <v>6</v>
      </c>
      <c r="B15" s="474">
        <v>44277</v>
      </c>
      <c r="C15" s="475"/>
      <c r="D15" s="446" t="s">
        <v>854</v>
      </c>
      <c r="E15" s="476" t="s">
        <v>557</v>
      </c>
      <c r="F15" s="444">
        <v>507</v>
      </c>
      <c r="G15" s="477">
        <v>478</v>
      </c>
      <c r="H15" s="477">
        <v>536.5</v>
      </c>
      <c r="I15" s="478" t="s">
        <v>855</v>
      </c>
      <c r="J15" s="445" t="s">
        <v>955</v>
      </c>
      <c r="K15" s="445">
        <f t="shared" ref="K15" si="8">H15-F15</f>
        <v>29.5</v>
      </c>
      <c r="L15" s="503">
        <f t="shared" ref="L15" si="9">(F15*-0.8)/100</f>
        <v>-4.056</v>
      </c>
      <c r="M15" s="442">
        <f t="shared" ref="M15" si="10">(K15+L15)/F15</f>
        <v>5.0185404339250492E-2</v>
      </c>
      <c r="N15" s="445" t="s">
        <v>556</v>
      </c>
      <c r="O15" s="443">
        <v>44295</v>
      </c>
      <c r="P15" s="454"/>
      <c r="Q15" s="4"/>
      <c r="R15" s="455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500" customFormat="1" ht="14.25">
      <c r="A16" s="473">
        <v>7</v>
      </c>
      <c r="B16" s="474">
        <v>44281</v>
      </c>
      <c r="C16" s="475"/>
      <c r="D16" s="446" t="s">
        <v>160</v>
      </c>
      <c r="E16" s="476" t="s">
        <v>557</v>
      </c>
      <c r="F16" s="444">
        <v>1785</v>
      </c>
      <c r="G16" s="477">
        <v>1675</v>
      </c>
      <c r="H16" s="477">
        <v>1895</v>
      </c>
      <c r="I16" s="478" t="s">
        <v>860</v>
      </c>
      <c r="J16" s="445" t="s">
        <v>904</v>
      </c>
      <c r="K16" s="445">
        <f t="shared" ref="K16:K17" si="11">H16-F16</f>
        <v>110</v>
      </c>
      <c r="L16" s="503">
        <f t="shared" ref="L16:L17" si="12">(F16*-0.8)/100</f>
        <v>-14.28</v>
      </c>
      <c r="M16" s="442">
        <f t="shared" ref="M16:M17" si="13">(K16+L16)/F16</f>
        <v>5.3624649859943974E-2</v>
      </c>
      <c r="N16" s="445" t="s">
        <v>556</v>
      </c>
      <c r="O16" s="443">
        <v>44293</v>
      </c>
      <c r="P16" s="454"/>
      <c r="Q16" s="4"/>
      <c r="R16" s="455" t="s">
        <v>792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500" customFormat="1" ht="14.25">
      <c r="A17" s="473">
        <v>8</v>
      </c>
      <c r="B17" s="474">
        <v>44285</v>
      </c>
      <c r="C17" s="475"/>
      <c r="D17" s="446" t="s">
        <v>490</v>
      </c>
      <c r="E17" s="476" t="s">
        <v>557</v>
      </c>
      <c r="F17" s="444">
        <v>516</v>
      </c>
      <c r="G17" s="477">
        <v>477</v>
      </c>
      <c r="H17" s="477">
        <v>547.5</v>
      </c>
      <c r="I17" s="478" t="s">
        <v>863</v>
      </c>
      <c r="J17" s="445" t="s">
        <v>903</v>
      </c>
      <c r="K17" s="445">
        <f t="shared" si="11"/>
        <v>31.5</v>
      </c>
      <c r="L17" s="503">
        <f t="shared" si="12"/>
        <v>-4.1280000000000001</v>
      </c>
      <c r="M17" s="442">
        <f t="shared" si="13"/>
        <v>5.3046511627906974E-2</v>
      </c>
      <c r="N17" s="445" t="s">
        <v>556</v>
      </c>
      <c r="O17" s="443">
        <v>44293</v>
      </c>
      <c r="P17" s="454"/>
      <c r="Q17" s="4"/>
      <c r="R17" s="455" t="s">
        <v>559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500" customFormat="1" ht="14.25">
      <c r="A18" s="358">
        <v>9</v>
      </c>
      <c r="B18" s="373">
        <v>44287</v>
      </c>
      <c r="C18" s="374"/>
      <c r="D18" s="412" t="s">
        <v>96</v>
      </c>
      <c r="E18" s="378" t="s">
        <v>557</v>
      </c>
      <c r="F18" s="383" t="s">
        <v>875</v>
      </c>
      <c r="G18" s="383">
        <v>1195</v>
      </c>
      <c r="H18" s="378"/>
      <c r="I18" s="375" t="s">
        <v>876</v>
      </c>
      <c r="J18" s="380" t="s">
        <v>558</v>
      </c>
      <c r="K18" s="380"/>
      <c r="L18" s="388"/>
      <c r="M18" s="351"/>
      <c r="N18" s="361"/>
      <c r="O18" s="357"/>
      <c r="P18" s="454"/>
      <c r="Q18" s="4"/>
      <c r="R18" s="455" t="s">
        <v>792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500" customFormat="1" ht="14.25">
      <c r="A19" s="358">
        <v>10</v>
      </c>
      <c r="B19" s="373">
        <v>44291</v>
      </c>
      <c r="C19" s="374"/>
      <c r="D19" s="412" t="s">
        <v>109</v>
      </c>
      <c r="E19" s="378" t="s">
        <v>557</v>
      </c>
      <c r="F19" s="383" t="s">
        <v>878</v>
      </c>
      <c r="G19" s="383">
        <v>1370</v>
      </c>
      <c r="H19" s="378"/>
      <c r="I19" s="375" t="s">
        <v>879</v>
      </c>
      <c r="J19" s="380" t="s">
        <v>558</v>
      </c>
      <c r="K19" s="380"/>
      <c r="L19" s="388"/>
      <c r="M19" s="351"/>
      <c r="N19" s="361"/>
      <c r="O19" s="357"/>
      <c r="P19" s="454"/>
      <c r="Q19" s="4"/>
      <c r="R19" s="455" t="s">
        <v>559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500" customFormat="1" ht="14.25">
      <c r="A20" s="358">
        <v>11</v>
      </c>
      <c r="B20" s="373">
        <v>44291</v>
      </c>
      <c r="C20" s="374"/>
      <c r="D20" s="412" t="s">
        <v>884</v>
      </c>
      <c r="E20" s="378" t="s">
        <v>557</v>
      </c>
      <c r="F20" s="387" t="s">
        <v>885</v>
      </c>
      <c r="G20" s="383">
        <v>174</v>
      </c>
      <c r="H20" s="378"/>
      <c r="I20" s="375" t="s">
        <v>886</v>
      </c>
      <c r="J20" s="380" t="s">
        <v>558</v>
      </c>
      <c r="K20" s="380"/>
      <c r="L20" s="388"/>
      <c r="M20" s="351"/>
      <c r="N20" s="361"/>
      <c r="O20" s="357"/>
      <c r="P20" s="454"/>
      <c r="Q20" s="4"/>
      <c r="R20" s="455" t="s">
        <v>559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pans="1:38" s="500" customFormat="1" ht="14.25">
      <c r="A21" s="358">
        <v>12</v>
      </c>
      <c r="B21" s="418">
        <v>44293</v>
      </c>
      <c r="C21" s="374"/>
      <c r="D21" s="412" t="s">
        <v>116</v>
      </c>
      <c r="E21" s="378" t="s">
        <v>557</v>
      </c>
      <c r="F21" s="387" t="s">
        <v>915</v>
      </c>
      <c r="G21" s="383">
        <v>534</v>
      </c>
      <c r="H21" s="378"/>
      <c r="I21" s="375" t="s">
        <v>916</v>
      </c>
      <c r="J21" s="380" t="s">
        <v>558</v>
      </c>
      <c r="K21" s="380"/>
      <c r="L21" s="388"/>
      <c r="M21" s="351"/>
      <c r="N21" s="361"/>
      <c r="O21" s="357"/>
      <c r="P21" s="454"/>
      <c r="Q21" s="4"/>
      <c r="R21" s="455" t="s">
        <v>559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pans="1:38" s="500" customFormat="1" ht="14.25">
      <c r="A22" s="358">
        <v>13</v>
      </c>
      <c r="B22" s="418">
        <v>44295</v>
      </c>
      <c r="C22" s="374"/>
      <c r="D22" s="412" t="s">
        <v>365</v>
      </c>
      <c r="E22" s="378" t="s">
        <v>557</v>
      </c>
      <c r="F22" s="387" t="s">
        <v>970</v>
      </c>
      <c r="G22" s="383">
        <v>1370</v>
      </c>
      <c r="H22" s="378"/>
      <c r="I22" s="375" t="s">
        <v>971</v>
      </c>
      <c r="J22" s="380" t="s">
        <v>558</v>
      </c>
      <c r="K22" s="380"/>
      <c r="L22" s="388"/>
      <c r="M22" s="351"/>
      <c r="N22" s="361"/>
      <c r="O22" s="357"/>
      <c r="P22" s="454"/>
      <c r="Q22" s="4"/>
      <c r="R22" s="455"/>
      <c r="S22" s="4"/>
      <c r="T22" s="4"/>
      <c r="U22" s="4"/>
      <c r="V22" s="4"/>
      <c r="W22" s="4"/>
      <c r="X22" s="4"/>
      <c r="Y22" s="4"/>
      <c r="Z22" s="4"/>
      <c r="AA22" s="4"/>
      <c r="AB22" s="4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pans="1:38" s="500" customFormat="1" ht="14.25">
      <c r="A23" s="358"/>
      <c r="B23" s="418"/>
      <c r="C23" s="374"/>
      <c r="D23" s="412"/>
      <c r="E23" s="378"/>
      <c r="F23" s="387"/>
      <c r="G23" s="383"/>
      <c r="H23" s="378"/>
      <c r="I23" s="375"/>
      <c r="J23" s="380"/>
      <c r="K23" s="380"/>
      <c r="L23" s="388"/>
      <c r="M23" s="351"/>
      <c r="N23" s="361"/>
      <c r="O23" s="357"/>
      <c r="P23" s="454"/>
      <c r="Q23" s="4"/>
      <c r="R23" s="455"/>
      <c r="S23" s="4"/>
      <c r="T23" s="4"/>
      <c r="U23" s="4"/>
      <c r="V23" s="4"/>
      <c r="W23" s="4"/>
      <c r="X23" s="4"/>
      <c r="Y23" s="4"/>
      <c r="Z23" s="4"/>
      <c r="AA23" s="4"/>
      <c r="AB23" s="4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pans="1:38" s="500" customFormat="1" ht="14.25">
      <c r="A24" s="358"/>
      <c r="B24" s="373"/>
      <c r="C24" s="374"/>
      <c r="D24" s="412"/>
      <c r="E24" s="378"/>
      <c r="F24" s="383"/>
      <c r="G24" s="383"/>
      <c r="H24" s="378"/>
      <c r="I24" s="375"/>
      <c r="J24" s="380"/>
      <c r="K24" s="380"/>
      <c r="L24" s="388"/>
      <c r="M24" s="351"/>
      <c r="N24" s="361"/>
      <c r="O24" s="357"/>
      <c r="P24" s="454"/>
      <c r="Q24" s="4"/>
      <c r="R24" s="455"/>
      <c r="S24" s="4"/>
      <c r="T24" s="4"/>
      <c r="U24" s="4"/>
      <c r="V24" s="4"/>
      <c r="W24" s="4"/>
      <c r="X24" s="4"/>
      <c r="Y24" s="4"/>
      <c r="Z24" s="4"/>
      <c r="AA24" s="4"/>
      <c r="AB24" s="4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pans="1:38" s="2" customFormat="1" ht="14.25">
      <c r="A25" s="358"/>
      <c r="B25" s="373"/>
      <c r="C25" s="374"/>
      <c r="D25" s="385"/>
      <c r="E25" s="378"/>
      <c r="F25" s="378"/>
      <c r="G25" s="383"/>
      <c r="H25" s="378"/>
      <c r="I25" s="375"/>
      <c r="J25" s="380"/>
      <c r="K25" s="380"/>
      <c r="L25" s="388"/>
      <c r="M25" s="351"/>
      <c r="N25" s="361"/>
      <c r="O25" s="357"/>
      <c r="P25" s="454"/>
      <c r="Q25" s="4"/>
      <c r="R25" s="455"/>
      <c r="S25" s="4"/>
      <c r="T25" s="4"/>
      <c r="U25" s="4"/>
      <c r="V25" s="4"/>
      <c r="W25" s="4"/>
      <c r="X25" s="4"/>
      <c r="Y25" s="4"/>
      <c r="Z25" s="4"/>
      <c r="AA25" s="4"/>
      <c r="AB25" s="4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pans="1:38" s="2" customFormat="1" ht="14.25">
      <c r="A26" s="433"/>
      <c r="B26" s="434"/>
      <c r="C26" s="435"/>
      <c r="D26" s="436"/>
      <c r="E26" s="437"/>
      <c r="F26" s="437"/>
      <c r="G26" s="400"/>
      <c r="H26" s="437"/>
      <c r="I26" s="438"/>
      <c r="J26" s="401"/>
      <c r="K26" s="401"/>
      <c r="L26" s="439"/>
      <c r="M26" s="76"/>
      <c r="N26" s="440"/>
      <c r="O26" s="441"/>
      <c r="P26" s="381"/>
      <c r="Q26" s="61"/>
      <c r="R26" s="32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38" s="2" customFormat="1" ht="14.25">
      <c r="A27" s="433"/>
      <c r="B27" s="434"/>
      <c r="C27" s="435"/>
      <c r="D27" s="436"/>
      <c r="E27" s="437"/>
      <c r="F27" s="437"/>
      <c r="G27" s="400"/>
      <c r="H27" s="437"/>
      <c r="I27" s="438"/>
      <c r="J27" s="401"/>
      <c r="K27" s="401"/>
      <c r="L27" s="439"/>
      <c r="M27" s="76"/>
      <c r="N27" s="440"/>
      <c r="O27" s="441"/>
      <c r="P27" s="381"/>
      <c r="Q27" s="61"/>
      <c r="R27" s="32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1:38" s="2" customFormat="1" ht="12" customHeight="1">
      <c r="A28" s="20" t="s">
        <v>560</v>
      </c>
      <c r="B28" s="21"/>
      <c r="C28" s="22"/>
      <c r="D28" s="23"/>
      <c r="E28" s="24"/>
      <c r="F28" s="25"/>
      <c r="G28" s="25"/>
      <c r="H28" s="25"/>
      <c r="I28" s="25"/>
      <c r="J28" s="62"/>
      <c r="K28" s="25"/>
      <c r="L28" s="389"/>
      <c r="M28" s="35"/>
      <c r="N28" s="62"/>
      <c r="O28" s="63"/>
      <c r="P28" s="5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2" customFormat="1" ht="12" customHeight="1">
      <c r="A29" s="26" t="s">
        <v>561</v>
      </c>
      <c r="B29" s="20"/>
      <c r="C29" s="20"/>
      <c r="D29" s="20"/>
      <c r="F29" s="27" t="s">
        <v>562</v>
      </c>
      <c r="G29" s="14"/>
      <c r="H29" s="28"/>
      <c r="I29" s="33"/>
      <c r="J29" s="64"/>
      <c r="K29" s="65"/>
      <c r="L29" s="390"/>
      <c r="M29" s="66"/>
      <c r="N29" s="13"/>
      <c r="O29" s="67"/>
      <c r="P29" s="5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2" customFormat="1" ht="12" customHeight="1">
      <c r="A30" s="20" t="s">
        <v>563</v>
      </c>
      <c r="B30" s="20"/>
      <c r="C30" s="20"/>
      <c r="D30" s="20"/>
      <c r="E30" s="29"/>
      <c r="F30" s="27" t="s">
        <v>564</v>
      </c>
      <c r="G30" s="14"/>
      <c r="H30" s="28"/>
      <c r="I30" s="33"/>
      <c r="J30" s="64"/>
      <c r="K30" s="65"/>
      <c r="L30" s="390"/>
      <c r="M30" s="66"/>
      <c r="N30" s="13"/>
      <c r="O30" s="67"/>
      <c r="P30" s="5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2" customFormat="1" ht="12" customHeight="1">
      <c r="A31" s="20"/>
      <c r="B31" s="20"/>
      <c r="C31" s="20"/>
      <c r="D31" s="20"/>
      <c r="E31" s="29"/>
      <c r="F31" s="14"/>
      <c r="G31" s="14"/>
      <c r="H31" s="28"/>
      <c r="I31" s="33"/>
      <c r="J31" s="68"/>
      <c r="K31" s="65"/>
      <c r="L31" s="390"/>
      <c r="M31" s="14"/>
      <c r="N31" s="69"/>
      <c r="O31" s="5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5">
      <c r="A32" s="8"/>
      <c r="B32" s="30" t="s">
        <v>565</v>
      </c>
      <c r="C32" s="30"/>
      <c r="D32" s="30"/>
      <c r="E32" s="30"/>
      <c r="F32" s="31"/>
      <c r="G32" s="29"/>
      <c r="H32" s="29"/>
      <c r="I32" s="70"/>
      <c r="J32" s="71"/>
      <c r="K32" s="72"/>
      <c r="L32" s="391"/>
      <c r="M32" s="9"/>
      <c r="N32" s="8"/>
      <c r="O32" s="50"/>
      <c r="P32" s="4"/>
      <c r="R32" s="79"/>
      <c r="S32" s="13"/>
      <c r="T32" s="13"/>
      <c r="U32" s="13"/>
      <c r="V32" s="13"/>
      <c r="W32" s="13"/>
      <c r="X32" s="13"/>
      <c r="Y32" s="13"/>
      <c r="Z32" s="13"/>
    </row>
    <row r="33" spans="1:27" s="3" customFormat="1" ht="38.25">
      <c r="A33" s="17" t="s">
        <v>16</v>
      </c>
      <c r="B33" s="18" t="s">
        <v>534</v>
      </c>
      <c r="C33" s="18"/>
      <c r="D33" s="19" t="s">
        <v>545</v>
      </c>
      <c r="E33" s="18" t="s">
        <v>546</v>
      </c>
      <c r="F33" s="18" t="s">
        <v>547</v>
      </c>
      <c r="G33" s="18" t="s">
        <v>566</v>
      </c>
      <c r="H33" s="18" t="s">
        <v>549</v>
      </c>
      <c r="I33" s="18" t="s">
        <v>550</v>
      </c>
      <c r="J33" s="18" t="s">
        <v>551</v>
      </c>
      <c r="K33" s="59" t="s">
        <v>567</v>
      </c>
      <c r="L33" s="392" t="s">
        <v>819</v>
      </c>
      <c r="M33" s="60" t="s">
        <v>818</v>
      </c>
      <c r="N33" s="18" t="s">
        <v>554</v>
      </c>
      <c r="O33" s="75" t="s">
        <v>555</v>
      </c>
      <c r="P33" s="4"/>
      <c r="Q33" s="37"/>
      <c r="R33" s="35"/>
      <c r="S33" s="35"/>
      <c r="T33" s="35"/>
    </row>
    <row r="34" spans="1:27" s="369" customFormat="1" ht="15" customHeight="1">
      <c r="A34" s="468">
        <v>1</v>
      </c>
      <c r="B34" s="467">
        <v>44277</v>
      </c>
      <c r="C34" s="469"/>
      <c r="D34" s="470" t="s">
        <v>850</v>
      </c>
      <c r="E34" s="444" t="s">
        <v>557</v>
      </c>
      <c r="F34" s="444">
        <v>688.5</v>
      </c>
      <c r="G34" s="444">
        <v>668</v>
      </c>
      <c r="H34" s="471">
        <v>703</v>
      </c>
      <c r="I34" s="444" t="s">
        <v>851</v>
      </c>
      <c r="J34" s="445" t="s">
        <v>905</v>
      </c>
      <c r="K34" s="445">
        <f t="shared" ref="K34" si="14">H34-F34</f>
        <v>14.5</v>
      </c>
      <c r="L34" s="503">
        <f>(F34*-0.7)/100</f>
        <v>-4.8194999999999997</v>
      </c>
      <c r="M34" s="442">
        <f t="shared" ref="M34" si="15">(K34+L34)/F34</f>
        <v>1.4060275962236747E-2</v>
      </c>
      <c r="N34" s="445" t="s">
        <v>556</v>
      </c>
      <c r="O34" s="443">
        <v>44293</v>
      </c>
      <c r="P34" s="4"/>
      <c r="Q34" s="4"/>
      <c r="R34" s="324" t="s">
        <v>559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69" customFormat="1" ht="15" customHeight="1">
      <c r="A35" s="468">
        <v>2</v>
      </c>
      <c r="B35" s="467">
        <v>44285</v>
      </c>
      <c r="C35" s="469"/>
      <c r="D35" s="470" t="s">
        <v>740</v>
      </c>
      <c r="E35" s="444" t="s">
        <v>557</v>
      </c>
      <c r="F35" s="444">
        <v>681</v>
      </c>
      <c r="G35" s="444">
        <v>660</v>
      </c>
      <c r="H35" s="471">
        <v>702.5</v>
      </c>
      <c r="I35" s="444" t="s">
        <v>864</v>
      </c>
      <c r="J35" s="445" t="s">
        <v>845</v>
      </c>
      <c r="K35" s="445">
        <f t="shared" ref="K35" si="16">H35-F35</f>
        <v>21.5</v>
      </c>
      <c r="L35" s="503">
        <f>(F35*-0.7)/100</f>
        <v>-4.7669999999999995</v>
      </c>
      <c r="M35" s="442">
        <f t="shared" ref="M35" si="17">(K35+L35)/F35</f>
        <v>2.4571218795888399E-2</v>
      </c>
      <c r="N35" s="445" t="s">
        <v>556</v>
      </c>
      <c r="O35" s="443">
        <v>44287</v>
      </c>
      <c r="P35" s="4"/>
      <c r="Q35" s="4"/>
      <c r="R35" s="324" t="s">
        <v>559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369" customFormat="1" ht="15" customHeight="1">
      <c r="A36" s="468">
        <v>3</v>
      </c>
      <c r="B36" s="467">
        <v>44286</v>
      </c>
      <c r="C36" s="469"/>
      <c r="D36" s="470" t="s">
        <v>90</v>
      </c>
      <c r="E36" s="444" t="s">
        <v>557</v>
      </c>
      <c r="F36" s="444">
        <v>3685</v>
      </c>
      <c r="G36" s="444">
        <v>3490</v>
      </c>
      <c r="H36" s="471">
        <v>3775</v>
      </c>
      <c r="I36" s="444" t="s">
        <v>865</v>
      </c>
      <c r="J36" s="445" t="s">
        <v>888</v>
      </c>
      <c r="K36" s="445">
        <f t="shared" ref="K36:K37" si="18">H36-F36</f>
        <v>90</v>
      </c>
      <c r="L36" s="503">
        <f>(F36*-0.7)/100</f>
        <v>-25.795000000000002</v>
      </c>
      <c r="M36" s="442">
        <f t="shared" ref="M36:M37" si="19">(K36+L36)/F36</f>
        <v>1.7423337856173678E-2</v>
      </c>
      <c r="N36" s="445" t="s">
        <v>556</v>
      </c>
      <c r="O36" s="443">
        <v>44291</v>
      </c>
      <c r="P36" s="4"/>
      <c r="Q36" s="4"/>
      <c r="R36" s="324" t="s">
        <v>559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69" customFormat="1" ht="15" customHeight="1">
      <c r="A37" s="468">
        <v>4</v>
      </c>
      <c r="B37" s="467">
        <v>44286</v>
      </c>
      <c r="C37" s="469"/>
      <c r="D37" s="470" t="s">
        <v>783</v>
      </c>
      <c r="E37" s="444" t="s">
        <v>557</v>
      </c>
      <c r="F37" s="444">
        <v>234.5</v>
      </c>
      <c r="G37" s="444">
        <v>228</v>
      </c>
      <c r="H37" s="471">
        <v>241</v>
      </c>
      <c r="I37" s="444" t="s">
        <v>824</v>
      </c>
      <c r="J37" s="445" t="s">
        <v>890</v>
      </c>
      <c r="K37" s="445">
        <f t="shared" si="18"/>
        <v>6.5</v>
      </c>
      <c r="L37" s="503">
        <f>(F37*-0.7)/100</f>
        <v>-1.6414999999999997</v>
      </c>
      <c r="M37" s="442">
        <f t="shared" si="19"/>
        <v>2.071855010660981E-2</v>
      </c>
      <c r="N37" s="445" t="s">
        <v>556</v>
      </c>
      <c r="O37" s="443">
        <v>44292</v>
      </c>
      <c r="P37" s="4"/>
      <c r="Q37" s="4"/>
      <c r="R37" s="324" t="s">
        <v>559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69" customFormat="1" ht="15" customHeight="1">
      <c r="A38" s="394">
        <v>5</v>
      </c>
      <c r="B38" s="373">
        <v>44291</v>
      </c>
      <c r="C38" s="421"/>
      <c r="D38" s="386" t="s">
        <v>131</v>
      </c>
      <c r="E38" s="387" t="s">
        <v>557</v>
      </c>
      <c r="F38" s="387" t="s">
        <v>900</v>
      </c>
      <c r="G38" s="422">
        <v>1730</v>
      </c>
      <c r="H38" s="422"/>
      <c r="I38" s="387">
        <v>1880</v>
      </c>
      <c r="J38" s="501" t="s">
        <v>558</v>
      </c>
      <c r="K38" s="352"/>
      <c r="L38" s="404"/>
      <c r="M38" s="402"/>
      <c r="N38" s="380"/>
      <c r="O38" s="393"/>
      <c r="P38" s="4"/>
      <c r="Q38" s="4"/>
      <c r="R38" s="324" t="s">
        <v>559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69" customFormat="1" ht="15" customHeight="1">
      <c r="A39" s="394">
        <v>6</v>
      </c>
      <c r="B39" s="373">
        <v>44291</v>
      </c>
      <c r="C39" s="421"/>
      <c r="D39" s="386" t="s">
        <v>86</v>
      </c>
      <c r="E39" s="387" t="s">
        <v>557</v>
      </c>
      <c r="F39" s="387" t="s">
        <v>882</v>
      </c>
      <c r="G39" s="422">
        <v>855</v>
      </c>
      <c r="H39" s="422"/>
      <c r="I39" s="387" t="s">
        <v>883</v>
      </c>
      <c r="J39" s="501" t="s">
        <v>558</v>
      </c>
      <c r="K39" s="352"/>
      <c r="L39" s="404"/>
      <c r="M39" s="402"/>
      <c r="N39" s="380"/>
      <c r="O39" s="393"/>
      <c r="P39" s="4"/>
      <c r="Q39" s="4"/>
      <c r="R39" s="324" t="s">
        <v>792</v>
      </c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69" customFormat="1" ht="15" customHeight="1">
      <c r="A40" s="468">
        <v>7</v>
      </c>
      <c r="B40" s="467">
        <v>44291</v>
      </c>
      <c r="C40" s="469"/>
      <c r="D40" s="470" t="s">
        <v>372</v>
      </c>
      <c r="E40" s="444" t="s">
        <v>557</v>
      </c>
      <c r="F40" s="444">
        <v>548</v>
      </c>
      <c r="G40" s="444">
        <v>530</v>
      </c>
      <c r="H40" s="471">
        <v>568</v>
      </c>
      <c r="I40" s="444" t="s">
        <v>889</v>
      </c>
      <c r="J40" s="445" t="s">
        <v>962</v>
      </c>
      <c r="K40" s="445">
        <f t="shared" ref="K40" si="20">H40-F40</f>
        <v>20</v>
      </c>
      <c r="L40" s="503">
        <f>(F40*-0.7)/100</f>
        <v>-3.8359999999999999</v>
      </c>
      <c r="M40" s="442">
        <f t="shared" ref="M40" si="21">(K40+L40)/F40</f>
        <v>2.9496350364963505E-2</v>
      </c>
      <c r="N40" s="445" t="s">
        <v>556</v>
      </c>
      <c r="O40" s="443">
        <v>44295</v>
      </c>
      <c r="P40" s="4"/>
      <c r="Q40" s="4"/>
      <c r="R40" s="324" t="s">
        <v>792</v>
      </c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69" customFormat="1" ht="15" customHeight="1">
      <c r="A41" s="468">
        <v>8</v>
      </c>
      <c r="B41" s="467">
        <v>44292</v>
      </c>
      <c r="C41" s="469"/>
      <c r="D41" s="470" t="s">
        <v>188</v>
      </c>
      <c r="E41" s="444" t="s">
        <v>897</v>
      </c>
      <c r="F41" s="444">
        <v>590</v>
      </c>
      <c r="G41" s="444">
        <v>608</v>
      </c>
      <c r="H41" s="471">
        <v>580.5</v>
      </c>
      <c r="I41" s="444">
        <v>560</v>
      </c>
      <c r="J41" s="445" t="s">
        <v>898</v>
      </c>
      <c r="K41" s="445">
        <f>F41-H41</f>
        <v>9.5</v>
      </c>
      <c r="L41" s="503">
        <f>(F41*-0.07)/100</f>
        <v>-0.41300000000000003</v>
      </c>
      <c r="M41" s="442">
        <f t="shared" ref="M41:M43" si="22">(K41+L41)/F41</f>
        <v>1.5401694915254237E-2</v>
      </c>
      <c r="N41" s="445" t="s">
        <v>556</v>
      </c>
      <c r="O41" s="528">
        <v>44292</v>
      </c>
      <c r="P41" s="4"/>
      <c r="Q41" s="4"/>
      <c r="R41" s="324" t="s">
        <v>792</v>
      </c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69" customFormat="1" ht="15" customHeight="1">
      <c r="A42" s="468">
        <v>9</v>
      </c>
      <c r="B42" s="467">
        <v>44293</v>
      </c>
      <c r="C42" s="469"/>
      <c r="D42" s="470" t="s">
        <v>196</v>
      </c>
      <c r="E42" s="444" t="s">
        <v>557</v>
      </c>
      <c r="F42" s="444">
        <v>425</v>
      </c>
      <c r="G42" s="444">
        <v>412</v>
      </c>
      <c r="H42" s="471">
        <v>435.5</v>
      </c>
      <c r="I42" s="444" t="s">
        <v>908</v>
      </c>
      <c r="J42" s="445" t="s">
        <v>909</v>
      </c>
      <c r="K42" s="445">
        <f t="shared" ref="K42:K43" si="23">H42-F42</f>
        <v>10.5</v>
      </c>
      <c r="L42" s="503">
        <f>(F42*-0.07)/100</f>
        <v>-0.29750000000000004</v>
      </c>
      <c r="M42" s="442">
        <f t="shared" si="22"/>
        <v>2.4005882352941179E-2</v>
      </c>
      <c r="N42" s="445" t="s">
        <v>556</v>
      </c>
      <c r="O42" s="528">
        <v>44293</v>
      </c>
      <c r="P42" s="4"/>
      <c r="Q42" s="4"/>
      <c r="R42" s="324" t="s">
        <v>559</v>
      </c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69" customFormat="1" ht="15" customHeight="1">
      <c r="A43" s="468">
        <v>10</v>
      </c>
      <c r="B43" s="467">
        <v>44293</v>
      </c>
      <c r="C43" s="469"/>
      <c r="D43" s="470" t="s">
        <v>100</v>
      </c>
      <c r="E43" s="444" t="s">
        <v>557</v>
      </c>
      <c r="F43" s="444">
        <v>501</v>
      </c>
      <c r="G43" s="444">
        <v>486</v>
      </c>
      <c r="H43" s="471">
        <v>515</v>
      </c>
      <c r="I43" s="444" t="s">
        <v>910</v>
      </c>
      <c r="J43" s="445" t="s">
        <v>954</v>
      </c>
      <c r="K43" s="445">
        <f t="shared" si="23"/>
        <v>14</v>
      </c>
      <c r="L43" s="503">
        <f>(F43*-0.7)/100</f>
        <v>-3.5069999999999997</v>
      </c>
      <c r="M43" s="442">
        <f t="shared" si="22"/>
        <v>2.0944111776447106E-2</v>
      </c>
      <c r="N43" s="445" t="s">
        <v>556</v>
      </c>
      <c r="O43" s="443">
        <v>44294</v>
      </c>
      <c r="P43" s="4"/>
      <c r="Q43" s="4"/>
      <c r="R43" s="324" t="s">
        <v>559</v>
      </c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69" customFormat="1" ht="15" customHeight="1">
      <c r="A44" s="468">
        <v>11</v>
      </c>
      <c r="B44" s="467">
        <v>44294</v>
      </c>
      <c r="C44" s="469"/>
      <c r="D44" s="470" t="s">
        <v>931</v>
      </c>
      <c r="E44" s="444" t="s">
        <v>557</v>
      </c>
      <c r="F44" s="444">
        <v>4320</v>
      </c>
      <c r="G44" s="444">
        <v>4190</v>
      </c>
      <c r="H44" s="471">
        <v>4435</v>
      </c>
      <c r="I44" s="444" t="s">
        <v>932</v>
      </c>
      <c r="J44" s="445" t="s">
        <v>963</v>
      </c>
      <c r="K44" s="445">
        <f t="shared" ref="K44" si="24">H44-F44</f>
        <v>115</v>
      </c>
      <c r="L44" s="503">
        <f>(F44*-0.7)/100</f>
        <v>-30.24</v>
      </c>
      <c r="M44" s="442">
        <f t="shared" ref="M44" si="25">(K44+L44)/F44</f>
        <v>1.9620370370370371E-2</v>
      </c>
      <c r="N44" s="445" t="s">
        <v>556</v>
      </c>
      <c r="O44" s="443">
        <v>44295</v>
      </c>
      <c r="P44" s="4"/>
      <c r="Q44" s="4"/>
      <c r="R44" s="324"/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69" customFormat="1" ht="15" customHeight="1">
      <c r="A45" s="468">
        <v>12</v>
      </c>
      <c r="B45" s="467">
        <v>44295</v>
      </c>
      <c r="C45" s="469"/>
      <c r="D45" s="470" t="s">
        <v>365</v>
      </c>
      <c r="E45" s="444" t="s">
        <v>557</v>
      </c>
      <c r="F45" s="444">
        <v>1425</v>
      </c>
      <c r="G45" s="444">
        <v>1380</v>
      </c>
      <c r="H45" s="471">
        <v>1475</v>
      </c>
      <c r="I45" s="444" t="s">
        <v>960</v>
      </c>
      <c r="J45" s="445" t="s">
        <v>961</v>
      </c>
      <c r="K45" s="445">
        <f t="shared" ref="K45" si="26">H45-F45</f>
        <v>50</v>
      </c>
      <c r="L45" s="503">
        <f>(F45*-0.07)/100</f>
        <v>-0.99750000000000016</v>
      </c>
      <c r="M45" s="442">
        <f t="shared" ref="M45" si="27">(K45+L45)/F45</f>
        <v>3.4387719298245613E-2</v>
      </c>
      <c r="N45" s="445" t="s">
        <v>556</v>
      </c>
      <c r="O45" s="528">
        <v>44295</v>
      </c>
      <c r="P45" s="4"/>
      <c r="Q45" s="4"/>
      <c r="R45" s="324"/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69" customFormat="1" ht="15" customHeight="1">
      <c r="A46" s="394">
        <v>13</v>
      </c>
      <c r="B46" s="373">
        <v>44295</v>
      </c>
      <c r="C46" s="421"/>
      <c r="D46" s="386" t="s">
        <v>964</v>
      </c>
      <c r="E46" s="387" t="s">
        <v>897</v>
      </c>
      <c r="F46" s="387" t="s">
        <v>965</v>
      </c>
      <c r="G46" s="422">
        <v>61</v>
      </c>
      <c r="H46" s="422"/>
      <c r="I46" s="387" t="s">
        <v>966</v>
      </c>
      <c r="J46" s="501" t="s">
        <v>558</v>
      </c>
      <c r="K46" s="352"/>
      <c r="L46" s="404"/>
      <c r="M46" s="402"/>
      <c r="N46" s="380"/>
      <c r="O46" s="393"/>
      <c r="P46" s="4"/>
      <c r="Q46" s="4"/>
      <c r="R46" s="324"/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69" customFormat="1" ht="15" customHeight="1">
      <c r="A47" s="394">
        <v>14</v>
      </c>
      <c r="B47" s="373">
        <v>44295</v>
      </c>
      <c r="C47" s="421"/>
      <c r="D47" s="386" t="s">
        <v>472</v>
      </c>
      <c r="E47" s="387" t="s">
        <v>557</v>
      </c>
      <c r="F47" s="387" t="s">
        <v>967</v>
      </c>
      <c r="G47" s="422">
        <v>353</v>
      </c>
      <c r="H47" s="422"/>
      <c r="I47" s="387">
        <v>385</v>
      </c>
      <c r="J47" s="501" t="s">
        <v>558</v>
      </c>
      <c r="K47" s="352"/>
      <c r="L47" s="404"/>
      <c r="M47" s="402"/>
      <c r="N47" s="380"/>
      <c r="O47" s="393"/>
      <c r="P47" s="4"/>
      <c r="Q47" s="4"/>
      <c r="R47" s="324"/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69" customFormat="1" ht="15" customHeight="1">
      <c r="A48" s="394">
        <v>15</v>
      </c>
      <c r="B48" s="373">
        <v>44295</v>
      </c>
      <c r="C48" s="421"/>
      <c r="D48" s="386" t="s">
        <v>157</v>
      </c>
      <c r="E48" s="387" t="s">
        <v>557</v>
      </c>
      <c r="F48" s="387" t="s">
        <v>968</v>
      </c>
      <c r="G48" s="422">
        <v>1760</v>
      </c>
      <c r="H48" s="422"/>
      <c r="I48" s="387" t="s">
        <v>969</v>
      </c>
      <c r="J48" s="501" t="s">
        <v>558</v>
      </c>
      <c r="K48" s="352"/>
      <c r="L48" s="404"/>
      <c r="M48" s="402"/>
      <c r="N48" s="380"/>
      <c r="O48" s="393"/>
      <c r="P48" s="4"/>
      <c r="Q48" s="4"/>
      <c r="R48" s="324"/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69" customFormat="1" ht="15" customHeight="1">
      <c r="A49" s="394"/>
      <c r="B49" s="373"/>
      <c r="C49" s="421"/>
      <c r="D49" s="386"/>
      <c r="E49" s="387"/>
      <c r="F49" s="387"/>
      <c r="G49" s="422"/>
      <c r="H49" s="422"/>
      <c r="I49" s="387"/>
      <c r="J49" s="501"/>
      <c r="K49" s="352"/>
      <c r="L49" s="404"/>
      <c r="M49" s="402"/>
      <c r="N49" s="380"/>
      <c r="O49" s="393"/>
      <c r="P49" s="4"/>
      <c r="Q49" s="4"/>
      <c r="R49" s="324"/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69" customFormat="1" ht="15" customHeight="1">
      <c r="A50" s="394"/>
      <c r="B50" s="418"/>
      <c r="C50" s="421"/>
      <c r="D50" s="386"/>
      <c r="E50" s="387"/>
      <c r="F50" s="387"/>
      <c r="G50" s="422"/>
      <c r="H50" s="422"/>
      <c r="I50" s="387"/>
      <c r="J50" s="352"/>
      <c r="K50" s="352"/>
      <c r="L50" s="404"/>
      <c r="M50" s="402"/>
      <c r="N50" s="380"/>
      <c r="O50" s="393"/>
      <c r="P50" s="4"/>
      <c r="Q50" s="4"/>
      <c r="R50" s="324"/>
      <c r="S50" s="37"/>
      <c r="T50" s="37"/>
      <c r="U50" s="37"/>
      <c r="V50" s="37"/>
      <c r="W50" s="37"/>
      <c r="X50" s="37"/>
      <c r="Y50" s="37"/>
      <c r="Z50" s="37"/>
      <c r="AA50" s="37"/>
    </row>
    <row r="51" spans="1:34" ht="44.25" customHeight="1">
      <c r="A51" s="20" t="s">
        <v>560</v>
      </c>
      <c r="B51" s="36"/>
      <c r="C51" s="36"/>
      <c r="D51" s="37"/>
      <c r="E51" s="33"/>
      <c r="F51" s="33"/>
      <c r="G51" s="32"/>
      <c r="H51" s="32" t="s">
        <v>821</v>
      </c>
      <c r="I51" s="33"/>
      <c r="J51" s="14"/>
      <c r="K51" s="76"/>
      <c r="L51" s="77"/>
      <c r="M51" s="76"/>
      <c r="N51" s="78"/>
      <c r="O51" s="76"/>
      <c r="P51" s="4"/>
      <c r="Q51" s="410"/>
      <c r="R51" s="423"/>
      <c r="S51" s="410"/>
      <c r="T51" s="410"/>
      <c r="U51" s="410"/>
      <c r="V51" s="410"/>
      <c r="W51" s="410"/>
      <c r="X51" s="410"/>
      <c r="Y51" s="410"/>
      <c r="Z51" s="37"/>
      <c r="AA51" s="37"/>
      <c r="AB51" s="37"/>
    </row>
    <row r="52" spans="1:34" s="3" customFormat="1">
      <c r="A52" s="26" t="s">
        <v>561</v>
      </c>
      <c r="B52" s="20"/>
      <c r="C52" s="20"/>
      <c r="D52" s="20"/>
      <c r="E52" s="2"/>
      <c r="F52" s="27" t="s">
        <v>562</v>
      </c>
      <c r="G52" s="38"/>
      <c r="H52" s="39"/>
      <c r="I52" s="79"/>
      <c r="J52" s="14"/>
      <c r="K52" s="80"/>
      <c r="L52" s="81"/>
      <c r="M52" s="82"/>
      <c r="N52" s="83"/>
      <c r="O52" s="84"/>
      <c r="P52" s="2"/>
      <c r="Q52" s="1"/>
      <c r="R52" s="9"/>
      <c r="Z52" s="6"/>
      <c r="AA52" s="6"/>
      <c r="AB52" s="6"/>
      <c r="AC52" s="6"/>
      <c r="AD52" s="6"/>
      <c r="AE52" s="6"/>
      <c r="AF52" s="6"/>
      <c r="AG52" s="6"/>
      <c r="AH52" s="6"/>
    </row>
    <row r="53" spans="1:34" s="6" customFormat="1" ht="14.25" customHeight="1">
      <c r="A53" s="26"/>
      <c r="B53" s="20"/>
      <c r="C53" s="20"/>
      <c r="D53" s="20"/>
      <c r="E53" s="29"/>
      <c r="F53" s="27" t="s">
        <v>564</v>
      </c>
      <c r="G53" s="38"/>
      <c r="H53" s="39"/>
      <c r="I53" s="79"/>
      <c r="J53" s="14"/>
      <c r="K53" s="80"/>
      <c r="L53" s="81"/>
      <c r="M53" s="82"/>
      <c r="N53" s="83"/>
      <c r="O53" s="84"/>
      <c r="P53" s="2"/>
      <c r="Q53" s="1"/>
      <c r="R53" s="9"/>
      <c r="S53" s="3"/>
      <c r="Y53" s="3"/>
      <c r="Z53" s="3"/>
    </row>
    <row r="54" spans="1:34" s="6" customFormat="1" ht="14.25" customHeight="1">
      <c r="A54" s="20"/>
      <c r="B54" s="20"/>
      <c r="C54" s="20"/>
      <c r="D54" s="20"/>
      <c r="E54" s="29"/>
      <c r="F54" s="14"/>
      <c r="G54" s="14"/>
      <c r="H54" s="28"/>
      <c r="I54" s="33"/>
      <c r="J54" s="68"/>
      <c r="K54" s="65"/>
      <c r="L54" s="66"/>
      <c r="M54" s="14"/>
      <c r="N54" s="69"/>
      <c r="O54" s="54"/>
      <c r="P54" s="5"/>
      <c r="Q54" s="1"/>
      <c r="R54" s="9"/>
      <c r="S54" s="3"/>
      <c r="Y54" s="3"/>
      <c r="Z54" s="3"/>
    </row>
    <row r="55" spans="1:34" s="6" customFormat="1" ht="15">
      <c r="A55" s="40" t="s">
        <v>571</v>
      </c>
      <c r="B55" s="40"/>
      <c r="C55" s="40"/>
      <c r="D55" s="40"/>
      <c r="E55" s="29"/>
      <c r="F55" s="14"/>
      <c r="G55" s="9"/>
      <c r="H55" s="14"/>
      <c r="I55" s="9"/>
      <c r="J55" s="85"/>
      <c r="K55" s="9"/>
      <c r="L55" s="9"/>
      <c r="M55" s="9"/>
      <c r="N55" s="9"/>
      <c r="O55" s="86"/>
      <c r="P55"/>
      <c r="Q55" s="1"/>
      <c r="R55" s="9"/>
      <c r="S55" s="3"/>
      <c r="Y55" s="3"/>
      <c r="Z55" s="3"/>
    </row>
    <row r="56" spans="1:34" s="6" customFormat="1" ht="38.25">
      <c r="A56" s="18" t="s">
        <v>16</v>
      </c>
      <c r="B56" s="18" t="s">
        <v>534</v>
      </c>
      <c r="C56" s="18"/>
      <c r="D56" s="19" t="s">
        <v>545</v>
      </c>
      <c r="E56" s="18" t="s">
        <v>546</v>
      </c>
      <c r="F56" s="18" t="s">
        <v>547</v>
      </c>
      <c r="G56" s="18" t="s">
        <v>566</v>
      </c>
      <c r="H56" s="18" t="s">
        <v>549</v>
      </c>
      <c r="I56" s="18" t="s">
        <v>550</v>
      </c>
      <c r="J56" s="17" t="s">
        <v>551</v>
      </c>
      <c r="K56" s="74" t="s">
        <v>572</v>
      </c>
      <c r="L56" s="60" t="s">
        <v>819</v>
      </c>
      <c r="M56" s="74" t="s">
        <v>568</v>
      </c>
      <c r="N56" s="18" t="s">
        <v>569</v>
      </c>
      <c r="O56" s="17" t="s">
        <v>554</v>
      </c>
      <c r="P56" s="87" t="s">
        <v>555</v>
      </c>
      <c r="Q56" s="1"/>
      <c r="R56" s="14"/>
      <c r="S56" s="3"/>
      <c r="Y56" s="3"/>
      <c r="Z56" s="3"/>
    </row>
    <row r="57" spans="1:34" s="369" customFormat="1" ht="13.9" customHeight="1">
      <c r="A57" s="521">
        <v>1</v>
      </c>
      <c r="B57" s="467">
        <v>44287</v>
      </c>
      <c r="C57" s="522"/>
      <c r="D57" s="446" t="s">
        <v>861</v>
      </c>
      <c r="E57" s="523" t="s">
        <v>557</v>
      </c>
      <c r="F57" s="444">
        <v>2250</v>
      </c>
      <c r="G57" s="444">
        <v>2198</v>
      </c>
      <c r="H57" s="444">
        <v>2295</v>
      </c>
      <c r="I57" s="445" t="s">
        <v>862</v>
      </c>
      <c r="J57" s="445" t="s">
        <v>896</v>
      </c>
      <c r="K57" s="524">
        <f t="shared" ref="K57" si="28">H57-F57</f>
        <v>45</v>
      </c>
      <c r="L57" s="527">
        <f t="shared" ref="L57" si="29">(H57*N57)*0.035%</f>
        <v>200.81250000000003</v>
      </c>
      <c r="M57" s="525">
        <f t="shared" ref="M57" si="30">(K57*N57)-L57</f>
        <v>11049.1875</v>
      </c>
      <c r="N57" s="445">
        <v>250</v>
      </c>
      <c r="O57" s="526" t="s">
        <v>556</v>
      </c>
      <c r="P57" s="443">
        <v>44292</v>
      </c>
      <c r="Q57" s="363"/>
      <c r="R57" s="324" t="s">
        <v>559</v>
      </c>
      <c r="S57" s="37"/>
      <c r="Y57" s="37"/>
      <c r="Z57" s="37"/>
    </row>
    <row r="58" spans="1:34" s="369" customFormat="1" ht="13.9" customHeight="1">
      <c r="A58" s="521">
        <v>2</v>
      </c>
      <c r="B58" s="467">
        <v>44287</v>
      </c>
      <c r="C58" s="522"/>
      <c r="D58" s="446" t="s">
        <v>873</v>
      </c>
      <c r="E58" s="523" t="s">
        <v>557</v>
      </c>
      <c r="F58" s="444">
        <v>524.5</v>
      </c>
      <c r="G58" s="444">
        <v>517</v>
      </c>
      <c r="H58" s="444">
        <v>527</v>
      </c>
      <c r="I58" s="445" t="s">
        <v>874</v>
      </c>
      <c r="J58" s="445" t="s">
        <v>887</v>
      </c>
      <c r="K58" s="524">
        <f t="shared" ref="K58" si="31">H58-F58</f>
        <v>2.5</v>
      </c>
      <c r="L58" s="527">
        <f t="shared" ref="L58" si="32">(H58*N58)*0.035%</f>
        <v>341.41695000000004</v>
      </c>
      <c r="M58" s="525">
        <f t="shared" ref="M58" si="33">(K58*N58)-L58</f>
        <v>4286.0830500000002</v>
      </c>
      <c r="N58" s="445">
        <v>1851</v>
      </c>
      <c r="O58" s="526" t="s">
        <v>556</v>
      </c>
      <c r="P58" s="443">
        <v>44291</v>
      </c>
      <c r="Q58" s="363"/>
      <c r="R58" s="324" t="s">
        <v>559</v>
      </c>
      <c r="S58" s="37"/>
      <c r="Y58" s="37"/>
      <c r="Z58" s="37"/>
    </row>
    <row r="59" spans="1:34" s="369" customFormat="1" ht="13.9" customHeight="1">
      <c r="A59" s="521">
        <v>3</v>
      </c>
      <c r="B59" s="467">
        <v>44293</v>
      </c>
      <c r="C59" s="522"/>
      <c r="D59" s="446" t="s">
        <v>906</v>
      </c>
      <c r="E59" s="523" t="s">
        <v>557</v>
      </c>
      <c r="F59" s="444">
        <v>1352</v>
      </c>
      <c r="G59" s="444">
        <v>1320</v>
      </c>
      <c r="H59" s="444">
        <v>1383.5</v>
      </c>
      <c r="I59" s="445" t="s">
        <v>907</v>
      </c>
      <c r="J59" s="445" t="s">
        <v>903</v>
      </c>
      <c r="K59" s="524">
        <f t="shared" ref="K59" si="34">H59-F59</f>
        <v>31.5</v>
      </c>
      <c r="L59" s="527">
        <f t="shared" ref="L59" si="35">(H59*N59)*0.035%</f>
        <v>193.69000000000003</v>
      </c>
      <c r="M59" s="525">
        <f t="shared" ref="M59" si="36">(K59*N59)-L59</f>
        <v>12406.31</v>
      </c>
      <c r="N59" s="445">
        <v>400</v>
      </c>
      <c r="O59" s="526" t="s">
        <v>556</v>
      </c>
      <c r="P59" s="443">
        <v>44293</v>
      </c>
      <c r="Q59" s="363"/>
      <c r="R59" s="324" t="s">
        <v>792</v>
      </c>
      <c r="S59" s="37"/>
      <c r="Y59" s="37"/>
      <c r="Z59" s="37"/>
    </row>
    <row r="60" spans="1:34" s="369" customFormat="1" ht="13.9" customHeight="1">
      <c r="A60" s="521">
        <v>4</v>
      </c>
      <c r="B60" s="467">
        <v>44293</v>
      </c>
      <c r="C60" s="522"/>
      <c r="D60" s="446" t="s">
        <v>917</v>
      </c>
      <c r="E60" s="523" t="s">
        <v>557</v>
      </c>
      <c r="F60" s="444">
        <v>3292.5</v>
      </c>
      <c r="G60" s="444">
        <v>3245</v>
      </c>
      <c r="H60" s="444">
        <v>3321</v>
      </c>
      <c r="I60" s="445" t="s">
        <v>918</v>
      </c>
      <c r="J60" s="445" t="s">
        <v>942</v>
      </c>
      <c r="K60" s="524">
        <f t="shared" ref="K60" si="37">H60-F60</f>
        <v>28.5</v>
      </c>
      <c r="L60" s="527">
        <f t="shared" ref="L60" si="38">(H60*N60)*0.035%</f>
        <v>348.70500000000004</v>
      </c>
      <c r="M60" s="525">
        <f t="shared" ref="M60" si="39">(K60*N60)-L60</f>
        <v>8201.2950000000001</v>
      </c>
      <c r="N60" s="445">
        <v>300</v>
      </c>
      <c r="O60" s="526" t="s">
        <v>556</v>
      </c>
      <c r="P60" s="443">
        <v>44294</v>
      </c>
      <c r="Q60" s="363"/>
      <c r="R60" s="324" t="s">
        <v>792</v>
      </c>
      <c r="S60" s="37"/>
      <c r="Y60" s="37"/>
      <c r="Z60" s="37"/>
    </row>
    <row r="61" spans="1:34" s="369" customFormat="1" ht="13.9" customHeight="1">
      <c r="A61" s="560">
        <v>5</v>
      </c>
      <c r="B61" s="562">
        <v>44293</v>
      </c>
      <c r="C61" s="419"/>
      <c r="D61" s="412" t="s">
        <v>919</v>
      </c>
      <c r="E61" s="413" t="s">
        <v>557</v>
      </c>
      <c r="F61" s="387" t="s">
        <v>920</v>
      </c>
      <c r="G61" s="387">
        <v>2870</v>
      </c>
      <c r="H61" s="387"/>
      <c r="I61" s="352">
        <v>3100</v>
      </c>
      <c r="J61" s="564" t="s">
        <v>558</v>
      </c>
      <c r="K61" s="406"/>
      <c r="L61" s="406"/>
      <c r="M61" s="564"/>
      <c r="N61" s="564"/>
      <c r="O61" s="566"/>
      <c r="P61" s="558"/>
      <c r="Q61" s="363"/>
      <c r="R61" s="324" t="s">
        <v>559</v>
      </c>
      <c r="S61" s="37"/>
      <c r="Y61" s="37"/>
      <c r="Z61" s="37"/>
    </row>
    <row r="62" spans="1:34" s="369" customFormat="1" ht="13.9" customHeight="1">
      <c r="A62" s="561"/>
      <c r="B62" s="563"/>
      <c r="C62" s="419"/>
      <c r="D62" s="412" t="s">
        <v>927</v>
      </c>
      <c r="E62" s="413" t="s">
        <v>897</v>
      </c>
      <c r="F62" s="387" t="s">
        <v>921</v>
      </c>
      <c r="G62" s="387"/>
      <c r="H62" s="387"/>
      <c r="I62" s="352"/>
      <c r="J62" s="565"/>
      <c r="K62" s="404"/>
      <c r="L62" s="406"/>
      <c r="M62" s="565"/>
      <c r="N62" s="565"/>
      <c r="O62" s="567"/>
      <c r="P62" s="559"/>
      <c r="Q62" s="363"/>
      <c r="R62" s="324" t="s">
        <v>559</v>
      </c>
      <c r="S62" s="37"/>
      <c r="Y62" s="37"/>
      <c r="Z62" s="37"/>
    </row>
    <row r="63" spans="1:34" s="369" customFormat="1" ht="13.9" customHeight="1">
      <c r="A63" s="560">
        <v>6</v>
      </c>
      <c r="B63" s="562">
        <v>44293</v>
      </c>
      <c r="C63" s="419"/>
      <c r="D63" s="412" t="s">
        <v>922</v>
      </c>
      <c r="E63" s="413" t="s">
        <v>557</v>
      </c>
      <c r="F63" s="387" t="s">
        <v>923</v>
      </c>
      <c r="G63" s="387">
        <v>1018</v>
      </c>
      <c r="H63" s="387"/>
      <c r="I63" s="352">
        <v>1100</v>
      </c>
      <c r="J63" s="564" t="s">
        <v>558</v>
      </c>
      <c r="K63" s="406"/>
      <c r="L63" s="406"/>
      <c r="M63" s="564"/>
      <c r="N63" s="564"/>
      <c r="O63" s="566"/>
      <c r="P63" s="558"/>
      <c r="Q63" s="363"/>
      <c r="R63" s="324" t="s">
        <v>559</v>
      </c>
      <c r="S63" s="37"/>
      <c r="Y63" s="37"/>
      <c r="Z63" s="37"/>
    </row>
    <row r="64" spans="1:34" s="369" customFormat="1" ht="13.9" customHeight="1">
      <c r="A64" s="561"/>
      <c r="B64" s="563"/>
      <c r="C64" s="419"/>
      <c r="D64" s="412" t="s">
        <v>924</v>
      </c>
      <c r="E64" s="413" t="s">
        <v>897</v>
      </c>
      <c r="F64" s="387" t="s">
        <v>925</v>
      </c>
      <c r="G64" s="387"/>
      <c r="H64" s="387"/>
      <c r="I64" s="352"/>
      <c r="J64" s="565"/>
      <c r="K64" s="404"/>
      <c r="L64" s="406"/>
      <c r="M64" s="565"/>
      <c r="N64" s="565"/>
      <c r="O64" s="567"/>
      <c r="P64" s="559"/>
      <c r="Q64" s="363"/>
      <c r="R64" s="324" t="s">
        <v>559</v>
      </c>
      <c r="S64" s="37"/>
      <c r="Y64" s="37"/>
      <c r="Z64" s="37"/>
    </row>
    <row r="65" spans="1:34" s="369" customFormat="1" ht="13.9" customHeight="1">
      <c r="A65" s="552">
        <v>7</v>
      </c>
      <c r="B65" s="554">
        <v>44294</v>
      </c>
      <c r="C65" s="479"/>
      <c r="D65" s="459" t="s">
        <v>933</v>
      </c>
      <c r="E65" s="480" t="s">
        <v>557</v>
      </c>
      <c r="F65" s="460">
        <v>1049</v>
      </c>
      <c r="G65" s="460">
        <v>1018</v>
      </c>
      <c r="H65" s="460">
        <v>1034</v>
      </c>
      <c r="I65" s="461">
        <v>1100</v>
      </c>
      <c r="J65" s="556" t="s">
        <v>935</v>
      </c>
      <c r="K65" s="529">
        <v>-15</v>
      </c>
      <c r="L65" s="529">
        <f t="shared" ref="L65" si="40">(H65*N65)*0.035%</f>
        <v>434.28000000000009</v>
      </c>
      <c r="M65" s="556">
        <v>-12000</v>
      </c>
      <c r="N65" s="556">
        <v>1200</v>
      </c>
      <c r="O65" s="548" t="s">
        <v>620</v>
      </c>
      <c r="P65" s="550">
        <v>44294</v>
      </c>
      <c r="Q65" s="363"/>
      <c r="R65" s="324"/>
      <c r="S65" s="37"/>
      <c r="Y65" s="37"/>
      <c r="Z65" s="37"/>
    </row>
    <row r="66" spans="1:34" s="369" customFormat="1" ht="13.9" customHeight="1">
      <c r="A66" s="553"/>
      <c r="B66" s="555"/>
      <c r="C66" s="479"/>
      <c r="D66" s="459" t="s">
        <v>934</v>
      </c>
      <c r="E66" s="480" t="s">
        <v>897</v>
      </c>
      <c r="F66" s="460">
        <v>21</v>
      </c>
      <c r="G66" s="460"/>
      <c r="H66" s="460">
        <v>16</v>
      </c>
      <c r="I66" s="461"/>
      <c r="J66" s="557"/>
      <c r="K66" s="530">
        <v>5</v>
      </c>
      <c r="L66" s="529">
        <v>100</v>
      </c>
      <c r="M66" s="557"/>
      <c r="N66" s="557"/>
      <c r="O66" s="549"/>
      <c r="P66" s="551"/>
      <c r="Q66" s="363"/>
      <c r="R66" s="324"/>
      <c r="S66" s="37"/>
      <c r="Y66" s="37"/>
      <c r="Z66" s="37"/>
    </row>
    <row r="67" spans="1:34" s="369" customFormat="1" ht="13.9" customHeight="1">
      <c r="A67" s="513"/>
      <c r="B67" s="418"/>
      <c r="C67" s="419"/>
      <c r="D67" s="412"/>
      <c r="E67" s="413"/>
      <c r="F67" s="387"/>
      <c r="G67" s="387"/>
      <c r="H67" s="387"/>
      <c r="I67" s="352"/>
      <c r="J67" s="352"/>
      <c r="K67" s="514"/>
      <c r="L67" s="406"/>
      <c r="M67" s="496"/>
      <c r="N67" s="352"/>
      <c r="O67" s="380"/>
      <c r="P67" s="393"/>
      <c r="Q67" s="363"/>
      <c r="R67" s="324"/>
      <c r="S67" s="37"/>
      <c r="Y67" s="37"/>
      <c r="Z67" s="37"/>
    </row>
    <row r="68" spans="1:34" s="369" customFormat="1" ht="13.9" customHeight="1">
      <c r="A68" s="513"/>
      <c r="B68" s="418"/>
      <c r="C68" s="419"/>
      <c r="D68" s="412"/>
      <c r="E68" s="413"/>
      <c r="F68" s="387"/>
      <c r="G68" s="387"/>
      <c r="H68" s="387"/>
      <c r="I68" s="352"/>
      <c r="J68" s="352"/>
      <c r="K68" s="514"/>
      <c r="L68" s="406"/>
      <c r="M68" s="496"/>
      <c r="N68" s="352"/>
      <c r="O68" s="380"/>
      <c r="P68" s="393"/>
      <c r="Q68" s="363"/>
      <c r="R68" s="324"/>
      <c r="S68" s="37"/>
      <c r="Y68" s="37"/>
      <c r="Z68" s="37"/>
    </row>
    <row r="69" spans="1:34" s="369" customFormat="1" ht="13.9" customHeight="1">
      <c r="A69" s="420"/>
      <c r="B69" s="418"/>
      <c r="C69" s="419"/>
      <c r="D69" s="412"/>
      <c r="E69" s="413"/>
      <c r="F69" s="387"/>
      <c r="G69" s="387"/>
      <c r="H69" s="387"/>
      <c r="I69" s="352"/>
      <c r="J69" s="352"/>
      <c r="K69" s="352"/>
      <c r="L69" s="352"/>
      <c r="M69" s="352"/>
      <c r="N69" s="352"/>
      <c r="O69" s="352"/>
      <c r="P69" s="352"/>
      <c r="Q69" s="363"/>
      <c r="R69" s="324"/>
      <c r="S69" s="37"/>
      <c r="Y69" s="37"/>
      <c r="Z69" s="37"/>
    </row>
    <row r="70" spans="1:34" s="369" customFormat="1" ht="13.9" customHeight="1">
      <c r="A70" s="430"/>
      <c r="B70" s="424"/>
      <c r="C70" s="431"/>
      <c r="D70" s="432"/>
      <c r="E70" s="353"/>
      <c r="F70" s="399"/>
      <c r="G70" s="399"/>
      <c r="H70" s="399"/>
      <c r="I70" s="395"/>
      <c r="J70" s="395"/>
      <c r="K70" s="395"/>
      <c r="L70" s="395"/>
      <c r="M70" s="395"/>
      <c r="N70" s="395"/>
      <c r="O70" s="395"/>
      <c r="P70" s="395"/>
      <c r="Q70" s="363"/>
      <c r="R70" s="324"/>
      <c r="S70" s="37"/>
      <c r="Y70" s="37"/>
      <c r="Z70" s="37"/>
    </row>
    <row r="71" spans="1:34" s="3" customFormat="1">
      <c r="A71" s="41"/>
      <c r="B71" s="42"/>
      <c r="C71" s="43"/>
      <c r="D71" s="44"/>
      <c r="E71" s="45"/>
      <c r="F71" s="46"/>
      <c r="G71" s="46"/>
      <c r="H71" s="46"/>
      <c r="I71" s="46"/>
      <c r="J71" s="14"/>
      <c r="K71" s="88"/>
      <c r="L71" s="88"/>
      <c r="M71" s="14"/>
      <c r="N71" s="13"/>
      <c r="O71" s="89"/>
      <c r="P71" s="2"/>
      <c r="Q71" s="1"/>
      <c r="R71" s="14"/>
      <c r="Z71" s="6"/>
      <c r="AA71" s="6"/>
      <c r="AB71" s="6"/>
      <c r="AC71" s="6"/>
      <c r="AD71" s="6"/>
      <c r="AE71" s="6"/>
      <c r="AF71" s="6"/>
      <c r="AG71" s="6"/>
      <c r="AH71" s="6"/>
    </row>
    <row r="72" spans="1:34" s="3" customFormat="1" ht="15">
      <c r="A72" s="47" t="s">
        <v>573</v>
      </c>
      <c r="B72" s="47"/>
      <c r="C72" s="47"/>
      <c r="D72" s="47"/>
      <c r="E72" s="48"/>
      <c r="F72" s="46"/>
      <c r="G72" s="46"/>
      <c r="H72" s="46"/>
      <c r="I72" s="46"/>
      <c r="J72" s="50"/>
      <c r="K72" s="9"/>
      <c r="L72" s="9"/>
      <c r="M72" s="9"/>
      <c r="N72" s="8"/>
      <c r="O72" s="50"/>
      <c r="P72" s="2"/>
      <c r="Q72" s="1"/>
      <c r="R72" s="14"/>
      <c r="Z72" s="6"/>
      <c r="AA72" s="6"/>
      <c r="AB72" s="6"/>
      <c r="AC72" s="6"/>
      <c r="AD72" s="6"/>
      <c r="AE72" s="6"/>
      <c r="AF72" s="6"/>
      <c r="AG72" s="6"/>
      <c r="AH72" s="6"/>
    </row>
    <row r="73" spans="1:34" s="3" customFormat="1" ht="38.25">
      <c r="A73" s="18" t="s">
        <v>16</v>
      </c>
      <c r="B73" s="18" t="s">
        <v>534</v>
      </c>
      <c r="C73" s="18"/>
      <c r="D73" s="19" t="s">
        <v>545</v>
      </c>
      <c r="E73" s="18" t="s">
        <v>546</v>
      </c>
      <c r="F73" s="18" t="s">
        <v>547</v>
      </c>
      <c r="G73" s="49" t="s">
        <v>566</v>
      </c>
      <c r="H73" s="18" t="s">
        <v>549</v>
      </c>
      <c r="I73" s="18" t="s">
        <v>550</v>
      </c>
      <c r="J73" s="17" t="s">
        <v>551</v>
      </c>
      <c r="K73" s="17" t="s">
        <v>574</v>
      </c>
      <c r="L73" s="60" t="s">
        <v>819</v>
      </c>
      <c r="M73" s="74" t="s">
        <v>568</v>
      </c>
      <c r="N73" s="18" t="s">
        <v>569</v>
      </c>
      <c r="O73" s="18" t="s">
        <v>554</v>
      </c>
      <c r="P73" s="19" t="s">
        <v>555</v>
      </c>
      <c r="Q73" s="1"/>
      <c r="R73" s="14"/>
      <c r="Z73" s="6"/>
      <c r="AA73" s="6"/>
      <c r="AB73" s="6"/>
      <c r="AC73" s="6"/>
      <c r="AD73" s="6"/>
      <c r="AE73" s="6"/>
      <c r="AF73" s="6"/>
      <c r="AG73" s="6"/>
      <c r="AH73" s="6"/>
    </row>
    <row r="74" spans="1:34" s="369" customFormat="1" ht="13.9" customHeight="1">
      <c r="A74" s="512">
        <v>1</v>
      </c>
      <c r="B74" s="472">
        <v>44287</v>
      </c>
      <c r="C74" s="479"/>
      <c r="D74" s="459" t="s">
        <v>869</v>
      </c>
      <c r="E74" s="480" t="s">
        <v>557</v>
      </c>
      <c r="F74" s="460">
        <v>94</v>
      </c>
      <c r="G74" s="460">
        <v>58</v>
      </c>
      <c r="H74" s="460">
        <v>58</v>
      </c>
      <c r="I74" s="511" t="s">
        <v>870</v>
      </c>
      <c r="J74" s="461" t="s">
        <v>871</v>
      </c>
      <c r="K74" s="510">
        <f>H74-F74</f>
        <v>-36</v>
      </c>
      <c r="L74" s="461">
        <v>100</v>
      </c>
      <c r="M74" s="498">
        <f t="shared" ref="M74" si="41">(K74*N74)-L74</f>
        <v>-2800</v>
      </c>
      <c r="N74" s="461">
        <v>75</v>
      </c>
      <c r="O74" s="499" t="s">
        <v>620</v>
      </c>
      <c r="P74" s="507">
        <v>44287</v>
      </c>
      <c r="Q74" s="363"/>
      <c r="R74" s="324" t="s">
        <v>559</v>
      </c>
      <c r="S74" s="37"/>
      <c r="Y74" s="37"/>
      <c r="Z74" s="37"/>
    </row>
    <row r="75" spans="1:34" s="369" customFormat="1" ht="13.9" customHeight="1">
      <c r="A75" s="521">
        <v>2</v>
      </c>
      <c r="B75" s="467">
        <v>44287</v>
      </c>
      <c r="C75" s="522"/>
      <c r="D75" s="446" t="s">
        <v>872</v>
      </c>
      <c r="E75" s="523" t="s">
        <v>557</v>
      </c>
      <c r="F75" s="444">
        <v>295</v>
      </c>
      <c r="G75" s="444">
        <v>95</v>
      </c>
      <c r="H75" s="444">
        <v>395</v>
      </c>
      <c r="I75" s="445">
        <v>600</v>
      </c>
      <c r="J75" s="445" t="s">
        <v>880</v>
      </c>
      <c r="K75" s="524">
        <f>H75-F75</f>
        <v>100</v>
      </c>
      <c r="L75" s="445">
        <v>100</v>
      </c>
      <c r="M75" s="525">
        <f t="shared" ref="M75" si="42">(K75*N75)-L75</f>
        <v>2400</v>
      </c>
      <c r="N75" s="445">
        <v>25</v>
      </c>
      <c r="O75" s="526" t="s">
        <v>556</v>
      </c>
      <c r="P75" s="443">
        <v>44291</v>
      </c>
      <c r="Q75" s="363"/>
      <c r="R75" s="324" t="s">
        <v>559</v>
      </c>
      <c r="S75" s="37"/>
      <c r="Y75" s="37"/>
      <c r="Z75" s="37"/>
    </row>
    <row r="76" spans="1:34" s="369" customFormat="1" ht="13.9" customHeight="1">
      <c r="A76" s="521">
        <v>3</v>
      </c>
      <c r="B76" s="467">
        <v>44291</v>
      </c>
      <c r="C76" s="522"/>
      <c r="D76" s="446" t="s">
        <v>881</v>
      </c>
      <c r="E76" s="523" t="s">
        <v>557</v>
      </c>
      <c r="F76" s="444">
        <v>62.5</v>
      </c>
      <c r="G76" s="444">
        <v>30</v>
      </c>
      <c r="H76" s="444">
        <v>77.5</v>
      </c>
      <c r="I76" s="445">
        <v>140</v>
      </c>
      <c r="J76" s="445" t="s">
        <v>894</v>
      </c>
      <c r="K76" s="524">
        <f>H76-F76</f>
        <v>15</v>
      </c>
      <c r="L76" s="445">
        <v>100</v>
      </c>
      <c r="M76" s="525">
        <f t="shared" ref="M76" si="43">(K76*N76)-L76</f>
        <v>1025</v>
      </c>
      <c r="N76" s="445">
        <v>75</v>
      </c>
      <c r="O76" s="526" t="s">
        <v>556</v>
      </c>
      <c r="P76" s="443">
        <v>44292</v>
      </c>
      <c r="Q76" s="363"/>
      <c r="R76" s="324" t="s">
        <v>792</v>
      </c>
      <c r="S76" s="37"/>
      <c r="Y76" s="37"/>
      <c r="Z76" s="37"/>
    </row>
    <row r="77" spans="1:34" s="369" customFormat="1" ht="13.9" customHeight="1">
      <c r="A77" s="521">
        <v>4</v>
      </c>
      <c r="B77" s="467">
        <v>44292</v>
      </c>
      <c r="C77" s="522"/>
      <c r="D77" s="446" t="s">
        <v>869</v>
      </c>
      <c r="E77" s="523" t="s">
        <v>557</v>
      </c>
      <c r="F77" s="444">
        <v>72</v>
      </c>
      <c r="G77" s="444">
        <v>30</v>
      </c>
      <c r="H77" s="444">
        <v>89</v>
      </c>
      <c r="I77" s="445">
        <v>140</v>
      </c>
      <c r="J77" s="445" t="s">
        <v>895</v>
      </c>
      <c r="K77" s="524">
        <f t="shared" ref="K77:K80" si="44">H77-F77</f>
        <v>17</v>
      </c>
      <c r="L77" s="445">
        <v>100</v>
      </c>
      <c r="M77" s="525">
        <f t="shared" ref="M77:M82" si="45">(K77*N77)-L77</f>
        <v>1175</v>
      </c>
      <c r="N77" s="445">
        <v>75</v>
      </c>
      <c r="O77" s="526" t="s">
        <v>556</v>
      </c>
      <c r="P77" s="528">
        <v>44292</v>
      </c>
      <c r="Q77" s="363"/>
      <c r="R77" s="324" t="s">
        <v>792</v>
      </c>
      <c r="S77" s="37"/>
      <c r="Y77" s="37"/>
      <c r="Z77" s="37"/>
    </row>
    <row r="78" spans="1:34" s="369" customFormat="1" ht="13.9" customHeight="1">
      <c r="A78" s="521">
        <v>5</v>
      </c>
      <c r="B78" s="467">
        <v>44292</v>
      </c>
      <c r="C78" s="522"/>
      <c r="D78" s="446" t="s">
        <v>891</v>
      </c>
      <c r="E78" s="523" t="s">
        <v>557</v>
      </c>
      <c r="F78" s="444">
        <v>8.15</v>
      </c>
      <c r="G78" s="444">
        <v>5</v>
      </c>
      <c r="H78" s="444">
        <v>9.1999999999999993</v>
      </c>
      <c r="I78" s="445">
        <v>14</v>
      </c>
      <c r="J78" s="445" t="s">
        <v>899</v>
      </c>
      <c r="K78" s="524">
        <f t="shared" si="44"/>
        <v>1.0499999999999989</v>
      </c>
      <c r="L78" s="445">
        <v>100</v>
      </c>
      <c r="M78" s="525">
        <f t="shared" si="45"/>
        <v>1789.9999999999982</v>
      </c>
      <c r="N78" s="445">
        <v>1800</v>
      </c>
      <c r="O78" s="526" t="s">
        <v>556</v>
      </c>
      <c r="P78" s="528">
        <v>44292</v>
      </c>
      <c r="Q78" s="363"/>
      <c r="R78" s="324" t="s">
        <v>792</v>
      </c>
      <c r="S78" s="37"/>
      <c r="Y78" s="37"/>
      <c r="Z78" s="37"/>
    </row>
    <row r="79" spans="1:34" s="369" customFormat="1" ht="13.9" customHeight="1">
      <c r="A79" s="521">
        <v>6</v>
      </c>
      <c r="B79" s="467">
        <v>44292</v>
      </c>
      <c r="C79" s="522"/>
      <c r="D79" s="446" t="s">
        <v>869</v>
      </c>
      <c r="E79" s="523" t="s">
        <v>557</v>
      </c>
      <c r="F79" s="444">
        <v>65</v>
      </c>
      <c r="G79" s="444">
        <v>28</v>
      </c>
      <c r="H79" s="444">
        <v>82</v>
      </c>
      <c r="I79" s="445">
        <v>140</v>
      </c>
      <c r="J79" s="445" t="s">
        <v>895</v>
      </c>
      <c r="K79" s="524">
        <f t="shared" si="44"/>
        <v>17</v>
      </c>
      <c r="L79" s="445">
        <v>100</v>
      </c>
      <c r="M79" s="525">
        <f t="shared" si="45"/>
        <v>1175</v>
      </c>
      <c r="N79" s="445">
        <v>75</v>
      </c>
      <c r="O79" s="526" t="s">
        <v>556</v>
      </c>
      <c r="P79" s="528">
        <v>44292</v>
      </c>
      <c r="Q79" s="363"/>
      <c r="R79" s="324" t="s">
        <v>792</v>
      </c>
      <c r="S79" s="37"/>
      <c r="Y79" s="37"/>
      <c r="Z79" s="37"/>
    </row>
    <row r="80" spans="1:34" s="369" customFormat="1" ht="13.9" customHeight="1">
      <c r="A80" s="521">
        <v>7</v>
      </c>
      <c r="B80" s="467">
        <v>44292</v>
      </c>
      <c r="C80" s="522"/>
      <c r="D80" s="446" t="s">
        <v>892</v>
      </c>
      <c r="E80" s="523" t="s">
        <v>557</v>
      </c>
      <c r="F80" s="444">
        <v>85</v>
      </c>
      <c r="G80" s="444">
        <v>40</v>
      </c>
      <c r="H80" s="444">
        <v>100</v>
      </c>
      <c r="I80" s="445" t="s">
        <v>893</v>
      </c>
      <c r="J80" s="445" t="s">
        <v>894</v>
      </c>
      <c r="K80" s="524">
        <f t="shared" si="44"/>
        <v>15</v>
      </c>
      <c r="L80" s="445">
        <v>100</v>
      </c>
      <c r="M80" s="525">
        <f t="shared" si="45"/>
        <v>1025</v>
      </c>
      <c r="N80" s="445">
        <v>75</v>
      </c>
      <c r="O80" s="526" t="s">
        <v>556</v>
      </c>
      <c r="P80" s="528">
        <v>44292</v>
      </c>
      <c r="Q80" s="363"/>
      <c r="R80" s="324" t="s">
        <v>792</v>
      </c>
      <c r="S80" s="37"/>
      <c r="Y80" s="37"/>
      <c r="Z80" s="37"/>
    </row>
    <row r="81" spans="1:34" s="369" customFormat="1" ht="13.9" customHeight="1">
      <c r="A81" s="512">
        <v>8</v>
      </c>
      <c r="B81" s="472">
        <v>44293</v>
      </c>
      <c r="C81" s="479"/>
      <c r="D81" s="459" t="s">
        <v>911</v>
      </c>
      <c r="E81" s="480" t="s">
        <v>557</v>
      </c>
      <c r="F81" s="460">
        <v>72</v>
      </c>
      <c r="G81" s="460">
        <v>30</v>
      </c>
      <c r="H81" s="460">
        <v>30</v>
      </c>
      <c r="I81" s="461" t="s">
        <v>893</v>
      </c>
      <c r="J81" s="461" t="s">
        <v>912</v>
      </c>
      <c r="K81" s="510">
        <f>H81-F81</f>
        <v>-42</v>
      </c>
      <c r="L81" s="461">
        <v>100</v>
      </c>
      <c r="M81" s="498">
        <f t="shared" si="45"/>
        <v>-3250</v>
      </c>
      <c r="N81" s="461">
        <v>75</v>
      </c>
      <c r="O81" s="499" t="s">
        <v>620</v>
      </c>
      <c r="P81" s="507">
        <v>44293</v>
      </c>
      <c r="Q81" s="363"/>
      <c r="R81" s="324" t="s">
        <v>792</v>
      </c>
      <c r="S81" s="37"/>
      <c r="Y81" s="37"/>
      <c r="Z81" s="37"/>
    </row>
    <row r="82" spans="1:34" s="369" customFormat="1" ht="13.9" customHeight="1">
      <c r="A82" s="521">
        <v>9</v>
      </c>
      <c r="B82" s="467">
        <v>44293</v>
      </c>
      <c r="C82" s="522"/>
      <c r="D82" s="446" t="s">
        <v>913</v>
      </c>
      <c r="E82" s="523" t="s">
        <v>557</v>
      </c>
      <c r="F82" s="444">
        <v>330</v>
      </c>
      <c r="G82" s="444">
        <v>70</v>
      </c>
      <c r="H82" s="444">
        <v>390</v>
      </c>
      <c r="I82" s="445">
        <v>600</v>
      </c>
      <c r="J82" s="445" t="s">
        <v>787</v>
      </c>
      <c r="K82" s="524">
        <f>H82-F82</f>
        <v>60</v>
      </c>
      <c r="L82" s="445">
        <v>100</v>
      </c>
      <c r="M82" s="525">
        <f t="shared" si="45"/>
        <v>1400</v>
      </c>
      <c r="N82" s="445">
        <v>25</v>
      </c>
      <c r="O82" s="526" t="s">
        <v>556</v>
      </c>
      <c r="P82" s="528">
        <v>44293</v>
      </c>
      <c r="Q82" s="363"/>
      <c r="R82" s="324" t="s">
        <v>559</v>
      </c>
      <c r="S82" s="37"/>
      <c r="Y82" s="37"/>
      <c r="Z82" s="37"/>
    </row>
    <row r="83" spans="1:34" s="369" customFormat="1" ht="13.9" customHeight="1">
      <c r="A83" s="512">
        <v>10</v>
      </c>
      <c r="B83" s="472">
        <v>44293</v>
      </c>
      <c r="C83" s="479"/>
      <c r="D83" s="459" t="s">
        <v>913</v>
      </c>
      <c r="E83" s="480" t="s">
        <v>557</v>
      </c>
      <c r="F83" s="460">
        <v>330</v>
      </c>
      <c r="G83" s="460">
        <v>70</v>
      </c>
      <c r="H83" s="460">
        <v>130</v>
      </c>
      <c r="I83" s="461">
        <v>600</v>
      </c>
      <c r="J83" s="461" t="s">
        <v>914</v>
      </c>
      <c r="K83" s="510">
        <f>H83-F83</f>
        <v>-200</v>
      </c>
      <c r="L83" s="461">
        <v>100</v>
      </c>
      <c r="M83" s="498">
        <f t="shared" ref="M83:M85" si="46">(K83*N83)-L83</f>
        <v>-5100</v>
      </c>
      <c r="N83" s="461">
        <v>25</v>
      </c>
      <c r="O83" s="499" t="s">
        <v>556</v>
      </c>
      <c r="P83" s="507">
        <v>44293</v>
      </c>
      <c r="Q83" s="363"/>
      <c r="R83" s="324" t="s">
        <v>559</v>
      </c>
      <c r="S83" s="37"/>
      <c r="Y83" s="37"/>
      <c r="Z83" s="37"/>
    </row>
    <row r="84" spans="1:34" s="369" customFormat="1" ht="13.9" customHeight="1">
      <c r="A84" s="521">
        <v>11</v>
      </c>
      <c r="B84" s="467">
        <v>44293</v>
      </c>
      <c r="C84" s="522"/>
      <c r="D84" s="446" t="s">
        <v>891</v>
      </c>
      <c r="E84" s="523" t="s">
        <v>557</v>
      </c>
      <c r="F84" s="444">
        <v>7.15</v>
      </c>
      <c r="G84" s="444">
        <v>4</v>
      </c>
      <c r="H84" s="444">
        <v>8.15</v>
      </c>
      <c r="I84" s="445">
        <v>12</v>
      </c>
      <c r="J84" s="445" t="s">
        <v>926</v>
      </c>
      <c r="K84" s="524">
        <f t="shared" ref="K84:K86" si="47">H84-F84</f>
        <v>1</v>
      </c>
      <c r="L84" s="445">
        <v>100</v>
      </c>
      <c r="M84" s="525">
        <f t="shared" si="46"/>
        <v>1700</v>
      </c>
      <c r="N84" s="445">
        <v>1800</v>
      </c>
      <c r="O84" s="526" t="s">
        <v>556</v>
      </c>
      <c r="P84" s="528">
        <v>44294</v>
      </c>
      <c r="Q84" s="363"/>
      <c r="R84" s="324" t="s">
        <v>792</v>
      </c>
      <c r="S84" s="37"/>
      <c r="Y84" s="37"/>
      <c r="Z84" s="37"/>
    </row>
    <row r="85" spans="1:34" s="369" customFormat="1" ht="13.9" customHeight="1">
      <c r="A85" s="521">
        <v>12</v>
      </c>
      <c r="B85" s="467">
        <v>44294</v>
      </c>
      <c r="C85" s="522"/>
      <c r="D85" s="446" t="s">
        <v>938</v>
      </c>
      <c r="E85" s="523" t="s">
        <v>557</v>
      </c>
      <c r="F85" s="444">
        <v>28</v>
      </c>
      <c r="G85" s="444"/>
      <c r="H85" s="444">
        <v>44</v>
      </c>
      <c r="I85" s="445">
        <v>70</v>
      </c>
      <c r="J85" s="445" t="s">
        <v>939</v>
      </c>
      <c r="K85" s="524">
        <f t="shared" si="47"/>
        <v>16</v>
      </c>
      <c r="L85" s="445">
        <v>100</v>
      </c>
      <c r="M85" s="525">
        <f t="shared" si="46"/>
        <v>1100</v>
      </c>
      <c r="N85" s="445">
        <v>75</v>
      </c>
      <c r="O85" s="526" t="s">
        <v>556</v>
      </c>
      <c r="P85" s="528">
        <v>44294</v>
      </c>
      <c r="Q85" s="363"/>
      <c r="R85" s="324"/>
      <c r="S85" s="37"/>
      <c r="Y85" s="37"/>
      <c r="Z85" s="37"/>
    </row>
    <row r="86" spans="1:34" s="369" customFormat="1" ht="13.9" customHeight="1">
      <c r="A86" s="521">
        <v>13</v>
      </c>
      <c r="B86" s="467">
        <v>44294</v>
      </c>
      <c r="C86" s="522"/>
      <c r="D86" s="446" t="s">
        <v>938</v>
      </c>
      <c r="E86" s="523" t="s">
        <v>557</v>
      </c>
      <c r="F86" s="444">
        <v>17</v>
      </c>
      <c r="G86" s="444"/>
      <c r="H86" s="444">
        <v>33</v>
      </c>
      <c r="I86" s="445">
        <v>50</v>
      </c>
      <c r="J86" s="445" t="s">
        <v>939</v>
      </c>
      <c r="K86" s="524">
        <f t="shared" si="47"/>
        <v>16</v>
      </c>
      <c r="L86" s="445">
        <v>100</v>
      </c>
      <c r="M86" s="525">
        <f t="shared" ref="M86:M88" si="48">(K86*N86)-L86</f>
        <v>1100</v>
      </c>
      <c r="N86" s="445">
        <v>75</v>
      </c>
      <c r="O86" s="526" t="s">
        <v>556</v>
      </c>
      <c r="P86" s="528">
        <v>44294</v>
      </c>
      <c r="Q86" s="363"/>
      <c r="R86" s="324"/>
      <c r="S86" s="37"/>
      <c r="Y86" s="37"/>
      <c r="Z86" s="37"/>
    </row>
    <row r="87" spans="1:34" s="369" customFormat="1" ht="13.9" customHeight="1">
      <c r="A87" s="521">
        <v>14</v>
      </c>
      <c r="B87" s="467">
        <v>44294</v>
      </c>
      <c r="C87" s="522"/>
      <c r="D87" s="446" t="s">
        <v>940</v>
      </c>
      <c r="E87" s="523" t="s">
        <v>557</v>
      </c>
      <c r="F87" s="444">
        <v>7.1</v>
      </c>
      <c r="G87" s="444">
        <v>5.5</v>
      </c>
      <c r="H87" s="444">
        <v>7.85</v>
      </c>
      <c r="I87" s="445" t="s">
        <v>941</v>
      </c>
      <c r="J87" s="445" t="s">
        <v>956</v>
      </c>
      <c r="K87" s="524">
        <f t="shared" ref="K87:K88" si="49">H87-F87</f>
        <v>0.75</v>
      </c>
      <c r="L87" s="445">
        <v>100</v>
      </c>
      <c r="M87" s="525">
        <f t="shared" si="48"/>
        <v>2150</v>
      </c>
      <c r="N87" s="445">
        <v>3000</v>
      </c>
      <c r="O87" s="526" t="s">
        <v>556</v>
      </c>
      <c r="P87" s="443">
        <v>44295</v>
      </c>
      <c r="Q87" s="363"/>
      <c r="R87" s="324"/>
      <c r="S87" s="37"/>
      <c r="Y87" s="37"/>
      <c r="Z87" s="37"/>
    </row>
    <row r="88" spans="1:34" s="369" customFormat="1" ht="13.9" customHeight="1">
      <c r="A88" s="521">
        <v>15</v>
      </c>
      <c r="B88" s="467">
        <v>44295</v>
      </c>
      <c r="C88" s="522"/>
      <c r="D88" s="446" t="s">
        <v>940</v>
      </c>
      <c r="E88" s="523" t="s">
        <v>557</v>
      </c>
      <c r="F88" s="444">
        <v>7.1</v>
      </c>
      <c r="G88" s="444">
        <v>5.5</v>
      </c>
      <c r="H88" s="444">
        <v>8.0500000000000007</v>
      </c>
      <c r="I88" s="445" t="s">
        <v>941</v>
      </c>
      <c r="J88" s="445" t="s">
        <v>1039</v>
      </c>
      <c r="K88" s="524">
        <f t="shared" si="49"/>
        <v>0.95000000000000107</v>
      </c>
      <c r="L88" s="445">
        <v>100</v>
      </c>
      <c r="M88" s="525">
        <f t="shared" si="48"/>
        <v>2750.0000000000032</v>
      </c>
      <c r="N88" s="445">
        <v>3000</v>
      </c>
      <c r="O88" s="526" t="s">
        <v>556</v>
      </c>
      <c r="P88" s="528">
        <v>44295</v>
      </c>
      <c r="Q88" s="363"/>
      <c r="R88" s="324"/>
      <c r="S88" s="37"/>
      <c r="Y88" s="37"/>
      <c r="Z88" s="37"/>
    </row>
    <row r="89" spans="1:34" s="369" customFormat="1" ht="13.9" customHeight="1">
      <c r="A89" s="420">
        <v>16</v>
      </c>
      <c r="B89" s="418">
        <v>44295</v>
      </c>
      <c r="C89" s="419"/>
      <c r="D89" s="412" t="s">
        <v>957</v>
      </c>
      <c r="E89" s="413" t="s">
        <v>557</v>
      </c>
      <c r="F89" s="387" t="s">
        <v>958</v>
      </c>
      <c r="G89" s="387">
        <v>25.5</v>
      </c>
      <c r="H89" s="387"/>
      <c r="I89" s="531" t="s">
        <v>959</v>
      </c>
      <c r="J89" s="352" t="s">
        <v>558</v>
      </c>
      <c r="K89" s="352"/>
      <c r="L89" s="352"/>
      <c r="M89" s="496"/>
      <c r="N89" s="352"/>
      <c r="O89" s="380"/>
      <c r="P89" s="393"/>
      <c r="Q89" s="363"/>
      <c r="R89" s="324"/>
      <c r="S89" s="37"/>
      <c r="Y89" s="37"/>
      <c r="Z89" s="37"/>
    </row>
    <row r="90" spans="1:34" s="369" customFormat="1" ht="13.9" customHeight="1">
      <c r="A90" s="420"/>
      <c r="B90" s="418"/>
      <c r="C90" s="419"/>
      <c r="D90" s="412"/>
      <c r="E90" s="413"/>
      <c r="F90" s="387"/>
      <c r="G90" s="387"/>
      <c r="H90" s="387"/>
      <c r="I90" s="531"/>
      <c r="J90" s="352"/>
      <c r="K90" s="352"/>
      <c r="L90" s="352"/>
      <c r="M90" s="496"/>
      <c r="N90" s="352"/>
      <c r="O90" s="380"/>
      <c r="P90" s="393"/>
      <c r="Q90" s="363"/>
      <c r="R90" s="324"/>
      <c r="S90" s="37"/>
      <c r="Y90" s="37"/>
      <c r="Z90" s="37"/>
    </row>
    <row r="91" spans="1:34" s="37" customFormat="1" ht="14.25">
      <c r="A91" s="396"/>
      <c r="B91" s="532"/>
      <c r="C91" s="532"/>
      <c r="D91" s="533"/>
      <c r="E91" s="387"/>
      <c r="F91" s="387"/>
      <c r="G91" s="383"/>
      <c r="H91" s="383"/>
      <c r="I91" s="387"/>
      <c r="J91" s="352"/>
      <c r="K91" s="352"/>
      <c r="L91" s="352"/>
      <c r="M91" s="352"/>
      <c r="N91" s="352"/>
      <c r="O91" s="352"/>
      <c r="P91" s="352"/>
      <c r="Q91" s="363"/>
      <c r="R91" s="324"/>
      <c r="Z91" s="369"/>
      <c r="AA91" s="369"/>
      <c r="AB91" s="369"/>
      <c r="AC91" s="369"/>
      <c r="AD91" s="369"/>
      <c r="AE91" s="369"/>
      <c r="AF91" s="369"/>
      <c r="AG91" s="369"/>
      <c r="AH91" s="369"/>
    </row>
    <row r="92" spans="1:34" s="37" customFormat="1" ht="14.25">
      <c r="A92" s="396"/>
      <c r="B92" s="532"/>
      <c r="C92" s="532"/>
      <c r="D92" s="533"/>
      <c r="E92" s="387"/>
      <c r="F92" s="387"/>
      <c r="G92" s="383"/>
      <c r="H92" s="383"/>
      <c r="I92" s="387"/>
      <c r="J92" s="352"/>
      <c r="K92" s="352"/>
      <c r="L92" s="352"/>
      <c r="M92" s="352"/>
      <c r="N92" s="352"/>
      <c r="O92" s="352"/>
      <c r="P92" s="352"/>
      <c r="Q92" s="363"/>
      <c r="R92" s="324"/>
      <c r="Z92" s="369"/>
      <c r="AA92" s="369"/>
      <c r="AB92" s="369"/>
      <c r="AC92" s="369"/>
      <c r="AD92" s="369"/>
      <c r="AE92" s="369"/>
      <c r="AF92" s="369"/>
      <c r="AG92" s="369"/>
      <c r="AH92" s="369"/>
    </row>
    <row r="93" spans="1:34" s="37" customFormat="1" ht="14.25">
      <c r="A93" s="33"/>
      <c r="B93" s="397"/>
      <c r="C93" s="397"/>
      <c r="D93" s="398"/>
      <c r="E93" s="399"/>
      <c r="F93" s="399"/>
      <c r="G93" s="400"/>
      <c r="H93" s="400"/>
      <c r="I93" s="399"/>
      <c r="J93" s="395"/>
      <c r="K93" s="395"/>
      <c r="L93" s="395"/>
      <c r="M93" s="395"/>
      <c r="N93" s="395"/>
      <c r="O93" s="395"/>
      <c r="P93" s="395"/>
      <c r="Q93" s="363"/>
      <c r="R93" s="324"/>
      <c r="Z93" s="369"/>
      <c r="AA93" s="369"/>
      <c r="AB93" s="369"/>
      <c r="AC93" s="369"/>
      <c r="AD93" s="369"/>
      <c r="AE93" s="369"/>
      <c r="AF93" s="369"/>
      <c r="AG93" s="369"/>
      <c r="AH93" s="369"/>
    </row>
    <row r="94" spans="1:34" s="37" customFormat="1" ht="14.25">
      <c r="A94" s="33"/>
      <c r="B94" s="397"/>
      <c r="C94" s="397"/>
      <c r="D94" s="398"/>
      <c r="E94" s="399"/>
      <c r="F94" s="399"/>
      <c r="G94" s="400"/>
      <c r="H94" s="400"/>
      <c r="I94" s="399"/>
      <c r="J94" s="395"/>
      <c r="K94" s="395"/>
      <c r="L94" s="395"/>
      <c r="M94" s="395"/>
      <c r="N94" s="395"/>
      <c r="O94" s="395"/>
      <c r="P94" s="395"/>
      <c r="Q94" s="363"/>
      <c r="R94" s="324"/>
      <c r="Z94" s="369"/>
      <c r="AA94" s="369"/>
      <c r="AB94" s="369"/>
      <c r="AC94" s="369"/>
      <c r="AD94" s="369"/>
      <c r="AE94" s="369"/>
      <c r="AF94" s="369"/>
      <c r="AG94" s="369"/>
      <c r="AH94" s="369"/>
    </row>
    <row r="95" spans="1:34" s="37" customFormat="1" ht="14.25">
      <c r="A95" s="33"/>
      <c r="B95" s="397"/>
      <c r="C95" s="397"/>
      <c r="D95" s="398"/>
      <c r="E95" s="399"/>
      <c r="F95" s="399"/>
      <c r="G95" s="400"/>
      <c r="H95" s="400"/>
      <c r="I95" s="399"/>
      <c r="J95" s="395"/>
      <c r="K95" s="395"/>
      <c r="L95" s="395"/>
      <c r="M95" s="395"/>
      <c r="N95" s="395"/>
      <c r="O95" s="401"/>
      <c r="P95" s="395"/>
      <c r="Q95" s="363"/>
      <c r="R95" s="324"/>
      <c r="Z95" s="369"/>
      <c r="AA95" s="369"/>
      <c r="AB95" s="369"/>
      <c r="AC95" s="369"/>
      <c r="AD95" s="369"/>
      <c r="AE95" s="369"/>
      <c r="AF95" s="369"/>
      <c r="AG95" s="369"/>
      <c r="AH95" s="369"/>
    </row>
    <row r="96" spans="1:34" s="37" customFormat="1" ht="14.25">
      <c r="A96" s="353"/>
      <c r="B96" s="354"/>
      <c r="C96" s="354"/>
      <c r="D96" s="355"/>
      <c r="E96" s="353"/>
      <c r="F96" s="370"/>
      <c r="G96" s="353"/>
      <c r="H96" s="353"/>
      <c r="I96" s="353"/>
      <c r="J96" s="354"/>
      <c r="K96" s="371"/>
      <c r="L96" s="353"/>
      <c r="M96" s="353"/>
      <c r="N96" s="353"/>
      <c r="O96" s="372"/>
      <c r="P96" s="363"/>
      <c r="Q96" s="363"/>
      <c r="R96" s="324"/>
      <c r="Z96" s="369"/>
      <c r="AA96" s="369"/>
      <c r="AB96" s="369"/>
      <c r="AC96" s="369"/>
      <c r="AD96" s="369"/>
      <c r="AE96" s="369"/>
      <c r="AF96" s="369"/>
      <c r="AG96" s="369"/>
      <c r="AH96" s="369"/>
    </row>
    <row r="97" spans="1:29" ht="15">
      <c r="A97" s="96" t="s">
        <v>575</v>
      </c>
      <c r="B97" s="97"/>
      <c r="C97" s="97"/>
      <c r="D97" s="98"/>
      <c r="E97" s="31"/>
      <c r="F97" s="29"/>
      <c r="G97" s="29"/>
      <c r="H97" s="70"/>
      <c r="I97" s="116"/>
      <c r="J97" s="117"/>
      <c r="K97" s="14"/>
      <c r="L97" s="14"/>
      <c r="M97" s="14"/>
      <c r="N97" s="8"/>
      <c r="O97" s="50"/>
      <c r="Q97" s="92"/>
      <c r="R97" s="14"/>
      <c r="S97" s="13"/>
      <c r="T97" s="13"/>
      <c r="U97" s="13"/>
      <c r="V97" s="13"/>
      <c r="W97" s="13"/>
      <c r="X97" s="13"/>
      <c r="Y97" s="13"/>
      <c r="Z97" s="13"/>
    </row>
    <row r="98" spans="1:29" ht="38.25">
      <c r="A98" s="17" t="s">
        <v>16</v>
      </c>
      <c r="B98" s="18" t="s">
        <v>534</v>
      </c>
      <c r="C98" s="18"/>
      <c r="D98" s="19" t="s">
        <v>545</v>
      </c>
      <c r="E98" s="18" t="s">
        <v>546</v>
      </c>
      <c r="F98" s="18" t="s">
        <v>547</v>
      </c>
      <c r="G98" s="18" t="s">
        <v>548</v>
      </c>
      <c r="H98" s="18" t="s">
        <v>549</v>
      </c>
      <c r="I98" s="18" t="s">
        <v>550</v>
      </c>
      <c r="J98" s="17" t="s">
        <v>551</v>
      </c>
      <c r="K98" s="59" t="s">
        <v>567</v>
      </c>
      <c r="L98" s="392" t="s">
        <v>819</v>
      </c>
      <c r="M98" s="60" t="s">
        <v>818</v>
      </c>
      <c r="N98" s="18" t="s">
        <v>554</v>
      </c>
      <c r="O98" s="75" t="s">
        <v>555</v>
      </c>
      <c r="P98" s="94"/>
      <c r="Q98" s="8"/>
      <c r="R98" s="14"/>
      <c r="S98" s="13"/>
      <c r="T98" s="13"/>
      <c r="U98" s="13"/>
      <c r="V98" s="13"/>
      <c r="W98" s="13"/>
      <c r="X98" s="13"/>
      <c r="Y98" s="13"/>
      <c r="Z98" s="13"/>
    </row>
    <row r="99" spans="1:29" s="369" customFormat="1" ht="14.25">
      <c r="A99" s="481">
        <v>1</v>
      </c>
      <c r="B99" s="482">
        <v>44203</v>
      </c>
      <c r="C99" s="483"/>
      <c r="D99" s="484" t="s">
        <v>480</v>
      </c>
      <c r="E99" s="485" t="s">
        <v>858</v>
      </c>
      <c r="F99" s="486">
        <v>422</v>
      </c>
      <c r="G99" s="487">
        <v>385</v>
      </c>
      <c r="H99" s="486">
        <v>455</v>
      </c>
      <c r="I99" s="488" t="s">
        <v>829</v>
      </c>
      <c r="J99" s="489" t="s">
        <v>859</v>
      </c>
      <c r="K99" s="489">
        <f t="shared" ref="K99" si="50">H99-F99</f>
        <v>33</v>
      </c>
      <c r="L99" s="490">
        <f>(F99*-0.8)/100</f>
        <v>-3.3760000000000003</v>
      </c>
      <c r="M99" s="491">
        <f t="shared" ref="M99" si="51">(K99+L99)/F99</f>
        <v>7.0199052132701417E-2</v>
      </c>
      <c r="N99" s="492" t="s">
        <v>556</v>
      </c>
      <c r="O99" s="493">
        <v>44243</v>
      </c>
      <c r="P99" s="95"/>
      <c r="Q99" s="416"/>
      <c r="R99" s="453" t="s">
        <v>559</v>
      </c>
      <c r="S99" s="410"/>
      <c r="T99" s="410"/>
      <c r="U99" s="410"/>
      <c r="V99" s="410"/>
      <c r="W99" s="410"/>
      <c r="X99" s="410"/>
      <c r="Y99" s="410"/>
      <c r="Z99" s="410"/>
    </row>
    <row r="100" spans="1:29" s="369" customFormat="1" ht="14.25">
      <c r="A100" s="481">
        <v>2</v>
      </c>
      <c r="B100" s="482">
        <v>44238</v>
      </c>
      <c r="C100" s="483"/>
      <c r="D100" s="484" t="s">
        <v>445</v>
      </c>
      <c r="E100" s="485" t="s">
        <v>557</v>
      </c>
      <c r="F100" s="486">
        <v>1515</v>
      </c>
      <c r="G100" s="487">
        <v>1390</v>
      </c>
      <c r="H100" s="486">
        <v>1595</v>
      </c>
      <c r="I100" s="488" t="s">
        <v>838</v>
      </c>
      <c r="J100" s="489" t="s">
        <v>846</v>
      </c>
      <c r="K100" s="489">
        <f t="shared" ref="K100" si="52">H100-F100</f>
        <v>80</v>
      </c>
      <c r="L100" s="490">
        <f>(F100*-0.8)/100</f>
        <v>-12.12</v>
      </c>
      <c r="M100" s="491">
        <f t="shared" ref="M100" si="53">(K100+L100)/F100</f>
        <v>4.4805280528052799E-2</v>
      </c>
      <c r="N100" s="492" t="s">
        <v>556</v>
      </c>
      <c r="O100" s="493">
        <v>44271</v>
      </c>
      <c r="P100" s="95"/>
      <c r="Q100" s="416"/>
      <c r="R100" s="453" t="s">
        <v>559</v>
      </c>
      <c r="S100" s="410"/>
      <c r="T100" s="410"/>
      <c r="U100" s="410"/>
      <c r="V100" s="410"/>
      <c r="W100" s="410"/>
      <c r="X100" s="410"/>
      <c r="Y100" s="410"/>
      <c r="Z100" s="410"/>
    </row>
    <row r="101" spans="1:29" s="369" customFormat="1" ht="14.25">
      <c r="A101" s="515">
        <v>3</v>
      </c>
      <c r="B101" s="474">
        <v>44274</v>
      </c>
      <c r="C101" s="516"/>
      <c r="D101" s="517" t="s">
        <v>744</v>
      </c>
      <c r="E101" s="476" t="s">
        <v>557</v>
      </c>
      <c r="F101" s="444">
        <v>4070</v>
      </c>
      <c r="G101" s="477">
        <v>3750</v>
      </c>
      <c r="H101" s="444">
        <v>4530</v>
      </c>
      <c r="I101" s="478">
        <v>4800</v>
      </c>
      <c r="J101" s="518" t="s">
        <v>868</v>
      </c>
      <c r="K101" s="518">
        <f t="shared" ref="K101" si="54">H101-F101</f>
        <v>460</v>
      </c>
      <c r="L101" s="519">
        <f>(F101*-0.8)/100</f>
        <v>-32.56</v>
      </c>
      <c r="M101" s="442">
        <f t="shared" ref="M101" si="55">(K101+L101)/F101</f>
        <v>0.10502211302211302</v>
      </c>
      <c r="N101" s="520" t="s">
        <v>556</v>
      </c>
      <c r="O101" s="443">
        <v>44287</v>
      </c>
      <c r="P101" s="95"/>
      <c r="Q101" s="416"/>
      <c r="R101" s="453" t="s">
        <v>559</v>
      </c>
      <c r="S101" s="410"/>
      <c r="T101" s="410"/>
      <c r="U101" s="410"/>
      <c r="V101" s="410"/>
      <c r="W101" s="410"/>
      <c r="X101" s="410"/>
      <c r="Y101" s="410"/>
      <c r="Z101" s="410"/>
    </row>
    <row r="102" spans="1:29" s="369" customFormat="1" ht="14.25">
      <c r="A102" s="433"/>
      <c r="B102" s="373"/>
      <c r="C102" s="435"/>
      <c r="D102" s="385"/>
      <c r="E102" s="378"/>
      <c r="F102" s="387"/>
      <c r="G102" s="383"/>
      <c r="H102" s="387"/>
      <c r="I102" s="375"/>
      <c r="J102" s="414"/>
      <c r="K102" s="414"/>
      <c r="L102" s="415"/>
      <c r="M102" s="402"/>
      <c r="N102" s="379"/>
      <c r="O102" s="409"/>
      <c r="P102" s="95"/>
      <c r="Q102" s="416"/>
      <c r="R102" s="453"/>
      <c r="S102" s="410"/>
      <c r="T102" s="410"/>
      <c r="U102" s="410"/>
      <c r="V102" s="410"/>
      <c r="W102" s="410"/>
      <c r="X102" s="410"/>
      <c r="Y102" s="410"/>
      <c r="Z102" s="410"/>
    </row>
    <row r="103" spans="1:29" s="5" customFormat="1">
      <c r="A103" s="364"/>
      <c r="B103" s="365"/>
      <c r="C103" s="366"/>
      <c r="D103" s="367"/>
      <c r="E103" s="396"/>
      <c r="F103" s="396"/>
      <c r="G103" s="451"/>
      <c r="H103" s="451"/>
      <c r="I103" s="396"/>
      <c r="J103" s="452"/>
      <c r="K103" s="447"/>
      <c r="L103" s="448"/>
      <c r="M103" s="449"/>
      <c r="N103" s="450"/>
      <c r="O103" s="368"/>
      <c r="P103" s="120"/>
      <c r="Q103"/>
      <c r="R103" s="91"/>
      <c r="T103" s="54"/>
      <c r="U103" s="54"/>
      <c r="V103" s="54"/>
      <c r="W103" s="54"/>
      <c r="X103" s="54"/>
      <c r="Y103" s="54"/>
      <c r="Z103" s="54"/>
    </row>
    <row r="104" spans="1:29">
      <c r="A104" s="20" t="s">
        <v>560</v>
      </c>
      <c r="B104" s="20"/>
      <c r="C104" s="20"/>
      <c r="D104" s="20"/>
      <c r="E104" s="2"/>
      <c r="F104" s="27" t="s">
        <v>562</v>
      </c>
      <c r="G104" s="79"/>
      <c r="H104" s="79"/>
      <c r="I104" s="35"/>
      <c r="J104" s="82"/>
      <c r="K104" s="80"/>
      <c r="L104" s="81"/>
      <c r="M104" s="82"/>
      <c r="N104" s="83"/>
      <c r="O104" s="121"/>
      <c r="P104" s="8"/>
      <c r="Q104" s="13"/>
      <c r="R104" s="93"/>
      <c r="S104" s="13"/>
      <c r="T104" s="13"/>
      <c r="U104" s="13"/>
      <c r="V104" s="13"/>
      <c r="W104" s="13"/>
      <c r="X104" s="13"/>
      <c r="Y104" s="13"/>
    </row>
    <row r="105" spans="1:29">
      <c r="A105" s="26" t="s">
        <v>561</v>
      </c>
      <c r="B105" s="20"/>
      <c r="C105" s="20"/>
      <c r="D105" s="20"/>
      <c r="E105" s="29"/>
      <c r="F105" s="27" t="s">
        <v>564</v>
      </c>
      <c r="G105" s="9"/>
      <c r="H105" s="9"/>
      <c r="I105" s="9"/>
      <c r="J105" s="50"/>
      <c r="K105" s="9"/>
      <c r="L105" s="9"/>
      <c r="M105" s="9"/>
      <c r="N105" s="8"/>
      <c r="O105" s="50"/>
      <c r="Q105" s="4"/>
      <c r="R105" s="14"/>
      <c r="S105" s="13"/>
      <c r="T105" s="13"/>
      <c r="U105" s="13"/>
      <c r="V105" s="13"/>
      <c r="W105" s="13"/>
      <c r="X105" s="13"/>
      <c r="Y105" s="13"/>
      <c r="Z105" s="13"/>
    </row>
    <row r="106" spans="1:29">
      <c r="A106" s="26"/>
      <c r="B106" s="20"/>
      <c r="C106" s="20"/>
      <c r="D106" s="20"/>
      <c r="E106" s="29"/>
      <c r="F106" s="27"/>
      <c r="G106" s="9"/>
      <c r="H106" s="9"/>
      <c r="I106" s="9"/>
      <c r="J106" s="50"/>
      <c r="K106" s="9"/>
      <c r="L106" s="9"/>
      <c r="M106" s="9"/>
      <c r="N106" s="8"/>
      <c r="O106" s="50"/>
      <c r="Q106" s="4"/>
      <c r="R106" s="79"/>
      <c r="S106" s="13"/>
      <c r="T106" s="13"/>
      <c r="U106" s="13"/>
      <c r="V106" s="13"/>
      <c r="W106" s="13"/>
      <c r="X106" s="13"/>
      <c r="Y106" s="13"/>
      <c r="Z106" s="13"/>
    </row>
    <row r="107" spans="1:29" ht="15">
      <c r="A107" s="8"/>
      <c r="B107" s="30" t="s">
        <v>823</v>
      </c>
      <c r="C107" s="30"/>
      <c r="D107" s="30"/>
      <c r="E107" s="30"/>
      <c r="F107" s="31"/>
      <c r="G107" s="29"/>
      <c r="H107" s="29"/>
      <c r="I107" s="70"/>
      <c r="J107" s="71"/>
      <c r="K107" s="72"/>
      <c r="L107" s="391"/>
      <c r="M107" s="9"/>
      <c r="N107" s="8"/>
      <c r="O107" s="50"/>
      <c r="Q107" s="4"/>
      <c r="R107" s="79"/>
      <c r="S107" s="13"/>
      <c r="T107" s="13"/>
      <c r="U107" s="13"/>
      <c r="V107" s="13"/>
      <c r="W107" s="13"/>
      <c r="X107" s="13"/>
      <c r="Y107" s="13"/>
      <c r="Z107" s="13"/>
    </row>
    <row r="108" spans="1:29" ht="38.25">
      <c r="A108" s="17" t="s">
        <v>16</v>
      </c>
      <c r="B108" s="18" t="s">
        <v>534</v>
      </c>
      <c r="C108" s="18"/>
      <c r="D108" s="19" t="s">
        <v>545</v>
      </c>
      <c r="E108" s="18" t="s">
        <v>546</v>
      </c>
      <c r="F108" s="18" t="s">
        <v>547</v>
      </c>
      <c r="G108" s="18" t="s">
        <v>566</v>
      </c>
      <c r="H108" s="18" t="s">
        <v>549</v>
      </c>
      <c r="I108" s="18" t="s">
        <v>550</v>
      </c>
      <c r="J108" s="73" t="s">
        <v>551</v>
      </c>
      <c r="K108" s="59" t="s">
        <v>567</v>
      </c>
      <c r="L108" s="74" t="s">
        <v>568</v>
      </c>
      <c r="M108" s="18" t="s">
        <v>569</v>
      </c>
      <c r="N108" s="392" t="s">
        <v>819</v>
      </c>
      <c r="O108" s="60" t="s">
        <v>818</v>
      </c>
      <c r="P108" s="18" t="s">
        <v>554</v>
      </c>
      <c r="Q108" s="75" t="s">
        <v>555</v>
      </c>
      <c r="R108" s="79"/>
      <c r="S108" s="13"/>
      <c r="T108" s="13"/>
      <c r="U108" s="13"/>
      <c r="V108" s="13"/>
      <c r="W108" s="13"/>
      <c r="X108" s="13"/>
      <c r="Y108" s="13"/>
      <c r="Z108" s="13"/>
    </row>
    <row r="109" spans="1:29" ht="14.25">
      <c r="A109" s="358"/>
      <c r="B109" s="373"/>
      <c r="C109" s="377"/>
      <c r="D109" s="385"/>
      <c r="E109" s="378"/>
      <c r="F109" s="403"/>
      <c r="G109" s="383"/>
      <c r="H109" s="378"/>
      <c r="I109" s="375"/>
      <c r="J109" s="414"/>
      <c r="K109" s="414"/>
      <c r="L109" s="415"/>
      <c r="M109" s="413"/>
      <c r="N109" s="415"/>
      <c r="O109" s="402"/>
      <c r="P109" s="379"/>
      <c r="Q109" s="393"/>
      <c r="R109" s="411"/>
      <c r="S109" s="401"/>
      <c r="T109" s="13"/>
      <c r="U109" s="410"/>
      <c r="V109" s="410"/>
      <c r="W109" s="410"/>
      <c r="X109" s="410"/>
      <c r="Y109" s="410"/>
      <c r="Z109" s="410"/>
      <c r="AA109" s="369"/>
      <c r="AB109" s="369"/>
      <c r="AC109" s="369"/>
    </row>
    <row r="110" spans="1:29" ht="14.25">
      <c r="A110" s="358"/>
      <c r="B110" s="373"/>
      <c r="C110" s="377"/>
      <c r="D110" s="385"/>
      <c r="E110" s="378"/>
      <c r="F110" s="403"/>
      <c r="G110" s="383"/>
      <c r="H110" s="378"/>
      <c r="I110" s="375"/>
      <c r="J110" s="414"/>
      <c r="K110" s="414"/>
      <c r="L110" s="415"/>
      <c r="M110" s="413"/>
      <c r="N110" s="415"/>
      <c r="O110" s="402"/>
      <c r="P110" s="379"/>
      <c r="Q110" s="393"/>
      <c r="R110" s="411"/>
      <c r="S110" s="401"/>
      <c r="T110" s="13"/>
      <c r="U110" s="410"/>
      <c r="V110" s="410"/>
      <c r="W110" s="410"/>
      <c r="X110" s="410"/>
      <c r="Y110" s="410"/>
      <c r="Z110" s="410"/>
      <c r="AA110" s="369"/>
      <c r="AB110" s="369"/>
      <c r="AC110" s="369"/>
    </row>
    <row r="111" spans="1:29" s="369" customFormat="1" ht="14.25">
      <c r="A111" s="358"/>
      <c r="B111" s="373"/>
      <c r="C111" s="377"/>
      <c r="D111" s="385"/>
      <c r="E111" s="378"/>
      <c r="F111" s="403"/>
      <c r="G111" s="383"/>
      <c r="H111" s="378"/>
      <c r="I111" s="375"/>
      <c r="J111" s="414"/>
      <c r="K111" s="414"/>
      <c r="L111" s="415"/>
      <c r="M111" s="413"/>
      <c r="N111" s="415"/>
      <c r="O111" s="402"/>
      <c r="P111" s="379"/>
      <c r="Q111" s="393"/>
      <c r="R111" s="408"/>
      <c r="S111" s="410"/>
      <c r="T111" s="410"/>
      <c r="U111" s="410"/>
      <c r="V111" s="410"/>
      <c r="W111" s="410"/>
      <c r="X111" s="410"/>
      <c r="Y111" s="410"/>
      <c r="Z111" s="410"/>
    </row>
    <row r="112" spans="1:29" s="369" customFormat="1" ht="14.25">
      <c r="A112" s="358"/>
      <c r="B112" s="373"/>
      <c r="C112" s="377"/>
      <c r="D112" s="385"/>
      <c r="E112" s="378"/>
      <c r="F112" s="414"/>
      <c r="G112" s="387"/>
      <c r="H112" s="378"/>
      <c r="I112" s="375"/>
      <c r="J112" s="414"/>
      <c r="K112" s="414"/>
      <c r="L112" s="415"/>
      <c r="M112" s="413"/>
      <c r="N112" s="415"/>
      <c r="O112" s="402"/>
      <c r="P112" s="379"/>
      <c r="Q112" s="393"/>
      <c r="R112" s="408"/>
      <c r="S112" s="410"/>
      <c r="T112" s="410"/>
      <c r="U112" s="410"/>
      <c r="V112" s="410"/>
      <c r="W112" s="410"/>
      <c r="X112" s="410"/>
      <c r="Y112" s="410"/>
      <c r="Z112" s="410"/>
    </row>
    <row r="113" spans="1:26" s="369" customFormat="1" ht="14.25">
      <c r="A113" s="358"/>
      <c r="B113" s="373"/>
      <c r="C113" s="377"/>
      <c r="D113" s="385"/>
      <c r="E113" s="378"/>
      <c r="F113" s="414"/>
      <c r="G113" s="387"/>
      <c r="H113" s="378"/>
      <c r="I113" s="375"/>
      <c r="J113" s="414"/>
      <c r="K113" s="414"/>
      <c r="L113" s="415"/>
      <c r="M113" s="413"/>
      <c r="N113" s="415"/>
      <c r="O113" s="402"/>
      <c r="P113" s="379"/>
      <c r="Q113" s="393"/>
      <c r="R113" s="408"/>
      <c r="S113" s="410"/>
      <c r="T113" s="410"/>
      <c r="U113" s="410"/>
      <c r="V113" s="410"/>
      <c r="W113" s="410"/>
      <c r="X113" s="410"/>
      <c r="Y113" s="410"/>
      <c r="Z113" s="410"/>
    </row>
    <row r="114" spans="1:26" s="369" customFormat="1" ht="14.25">
      <c r="A114" s="358"/>
      <c r="B114" s="373"/>
      <c r="C114" s="377"/>
      <c r="D114" s="385"/>
      <c r="E114" s="378"/>
      <c r="F114" s="403"/>
      <c r="G114" s="383"/>
      <c r="H114" s="378"/>
      <c r="I114" s="375"/>
      <c r="J114" s="414"/>
      <c r="K114" s="405"/>
      <c r="L114" s="415"/>
      <c r="M114" s="413"/>
      <c r="N114" s="415"/>
      <c r="O114" s="402"/>
      <c r="P114" s="407"/>
      <c r="Q114" s="393"/>
      <c r="R114" s="408"/>
      <c r="S114" s="410"/>
      <c r="T114" s="410"/>
      <c r="U114" s="410"/>
      <c r="V114" s="410"/>
      <c r="W114" s="410"/>
      <c r="X114" s="410"/>
      <c r="Y114" s="410"/>
      <c r="Z114" s="410"/>
    </row>
    <row r="115" spans="1:26" s="369" customFormat="1" ht="14.25">
      <c r="A115" s="358"/>
      <c r="B115" s="373"/>
      <c r="C115" s="377"/>
      <c r="D115" s="385"/>
      <c r="E115" s="378"/>
      <c r="F115" s="403"/>
      <c r="G115" s="383"/>
      <c r="H115" s="378"/>
      <c r="I115" s="375"/>
      <c r="J115" s="405"/>
      <c r="K115" s="405"/>
      <c r="L115" s="405"/>
      <c r="M115" s="405"/>
      <c r="N115" s="406"/>
      <c r="O115" s="417"/>
      <c r="P115" s="407"/>
      <c r="Q115" s="393"/>
      <c r="R115" s="408"/>
      <c r="S115" s="410"/>
      <c r="T115" s="410"/>
      <c r="U115" s="410"/>
      <c r="V115" s="410"/>
      <c r="W115" s="410"/>
      <c r="X115" s="410"/>
      <c r="Y115" s="410"/>
      <c r="Z115" s="410"/>
    </row>
    <row r="116" spans="1:26" s="369" customFormat="1" ht="14.25">
      <c r="A116" s="358"/>
      <c r="B116" s="373"/>
      <c r="C116" s="377"/>
      <c r="D116" s="385"/>
      <c r="E116" s="378"/>
      <c r="F116" s="414"/>
      <c r="G116" s="387"/>
      <c r="H116" s="378"/>
      <c r="I116" s="375"/>
      <c r="J116" s="414"/>
      <c r="K116" s="414"/>
      <c r="L116" s="415"/>
      <c r="M116" s="413"/>
      <c r="N116" s="415"/>
      <c r="O116" s="402"/>
      <c r="P116" s="379"/>
      <c r="Q116" s="393"/>
      <c r="R116" s="411"/>
      <c r="S116" s="401"/>
      <c r="T116" s="410"/>
      <c r="U116" s="410"/>
      <c r="V116" s="410"/>
      <c r="W116" s="410"/>
      <c r="X116" s="410"/>
      <c r="Y116" s="410"/>
      <c r="Z116" s="410"/>
    </row>
    <row r="117" spans="1:26" s="369" customFormat="1" ht="14.25">
      <c r="A117" s="358"/>
      <c r="B117" s="373"/>
      <c r="C117" s="377"/>
      <c r="D117" s="385"/>
      <c r="E117" s="378"/>
      <c r="F117" s="403"/>
      <c r="G117" s="383"/>
      <c r="H117" s="378"/>
      <c r="I117" s="375"/>
      <c r="J117" s="352"/>
      <c r="K117" s="352"/>
      <c r="L117" s="352"/>
      <c r="M117" s="352"/>
      <c r="N117" s="404"/>
      <c r="O117" s="402"/>
      <c r="P117" s="380"/>
      <c r="Q117" s="393"/>
      <c r="R117" s="411"/>
      <c r="S117" s="401"/>
      <c r="T117" s="410"/>
      <c r="U117" s="410"/>
      <c r="V117" s="410"/>
      <c r="W117" s="410"/>
      <c r="X117" s="410"/>
      <c r="Y117" s="410"/>
      <c r="Z117" s="410"/>
    </row>
    <row r="118" spans="1:26">
      <c r="A118" s="26"/>
      <c r="B118" s="20"/>
      <c r="C118" s="20"/>
      <c r="D118" s="20"/>
      <c r="E118" s="29"/>
      <c r="F118" s="27"/>
      <c r="G118" s="9"/>
      <c r="H118" s="9"/>
      <c r="I118" s="9"/>
      <c r="J118" s="50"/>
      <c r="K118" s="9"/>
      <c r="L118" s="9"/>
      <c r="M118" s="9"/>
      <c r="N118" s="8"/>
      <c r="O118" s="50"/>
      <c r="P118" s="4"/>
      <c r="Q118" s="8"/>
      <c r="R118" s="138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26"/>
      <c r="B119" s="20"/>
      <c r="C119" s="20"/>
      <c r="D119" s="20"/>
      <c r="E119" s="29"/>
      <c r="F119" s="27"/>
      <c r="G119" s="38"/>
      <c r="H119" s="39"/>
      <c r="I119" s="79"/>
      <c r="J119" s="14"/>
      <c r="K119" s="80"/>
      <c r="L119" s="81"/>
      <c r="M119" s="82"/>
      <c r="N119" s="83"/>
      <c r="O119" s="84"/>
      <c r="P119" s="8"/>
      <c r="Q119" s="13"/>
      <c r="R119" s="138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34"/>
      <c r="B120" s="42"/>
      <c r="C120" s="99"/>
      <c r="D120" s="3"/>
      <c r="E120" s="35"/>
      <c r="F120" s="79"/>
      <c r="G120" s="38"/>
      <c r="H120" s="39"/>
      <c r="I120" s="79"/>
      <c r="J120" s="14"/>
      <c r="K120" s="80"/>
      <c r="L120" s="81"/>
      <c r="M120" s="82"/>
      <c r="N120" s="83"/>
      <c r="O120" s="84"/>
      <c r="P120" s="8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 ht="15">
      <c r="A121" s="2"/>
      <c r="B121" s="100" t="s">
        <v>576</v>
      </c>
      <c r="C121" s="100"/>
      <c r="D121" s="100"/>
      <c r="E121" s="100"/>
      <c r="F121" s="14"/>
      <c r="G121" s="14"/>
      <c r="H121" s="101"/>
      <c r="I121" s="14"/>
      <c r="J121" s="71"/>
      <c r="K121" s="72"/>
      <c r="L121" s="14"/>
      <c r="M121" s="14"/>
      <c r="N121" s="13"/>
      <c r="O121" s="95"/>
      <c r="P121" s="8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 ht="38.25">
      <c r="A122" s="17" t="s">
        <v>16</v>
      </c>
      <c r="B122" s="18" t="s">
        <v>534</v>
      </c>
      <c r="C122" s="18"/>
      <c r="D122" s="19" t="s">
        <v>545</v>
      </c>
      <c r="E122" s="18" t="s">
        <v>546</v>
      </c>
      <c r="F122" s="18" t="s">
        <v>547</v>
      </c>
      <c r="G122" s="18" t="s">
        <v>577</v>
      </c>
      <c r="H122" s="18" t="s">
        <v>578</v>
      </c>
      <c r="I122" s="18" t="s">
        <v>550</v>
      </c>
      <c r="J122" s="58" t="s">
        <v>551</v>
      </c>
      <c r="K122" s="18" t="s">
        <v>552</v>
      </c>
      <c r="L122" s="18" t="s">
        <v>553</v>
      </c>
      <c r="M122" s="18" t="s">
        <v>554</v>
      </c>
      <c r="N122" s="19" t="s">
        <v>555</v>
      </c>
      <c r="O122" s="95"/>
      <c r="P122" s="8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94">
        <v>1</v>
      </c>
      <c r="B123" s="102">
        <v>41579</v>
      </c>
      <c r="C123" s="102"/>
      <c r="D123" s="103" t="s">
        <v>579</v>
      </c>
      <c r="E123" s="104" t="s">
        <v>580</v>
      </c>
      <c r="F123" s="105">
        <v>82</v>
      </c>
      <c r="G123" s="104" t="s">
        <v>581</v>
      </c>
      <c r="H123" s="104">
        <v>100</v>
      </c>
      <c r="I123" s="122">
        <v>100</v>
      </c>
      <c r="J123" s="123" t="s">
        <v>582</v>
      </c>
      <c r="K123" s="124">
        <f t="shared" ref="K123:K154" si="56">H123-F123</f>
        <v>18</v>
      </c>
      <c r="L123" s="125">
        <f t="shared" ref="L123:L154" si="57">K123/F123</f>
        <v>0.21951219512195122</v>
      </c>
      <c r="M123" s="126" t="s">
        <v>556</v>
      </c>
      <c r="N123" s="127">
        <v>42657</v>
      </c>
      <c r="O123" s="50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94">
        <v>2</v>
      </c>
      <c r="B124" s="102">
        <v>41794</v>
      </c>
      <c r="C124" s="102"/>
      <c r="D124" s="103" t="s">
        <v>583</v>
      </c>
      <c r="E124" s="104" t="s">
        <v>557</v>
      </c>
      <c r="F124" s="105">
        <v>257</v>
      </c>
      <c r="G124" s="104" t="s">
        <v>581</v>
      </c>
      <c r="H124" s="104">
        <v>300</v>
      </c>
      <c r="I124" s="122">
        <v>300</v>
      </c>
      <c r="J124" s="123" t="s">
        <v>582</v>
      </c>
      <c r="K124" s="124">
        <f t="shared" si="56"/>
        <v>43</v>
      </c>
      <c r="L124" s="125">
        <f t="shared" si="57"/>
        <v>0.16731517509727625</v>
      </c>
      <c r="M124" s="126" t="s">
        <v>556</v>
      </c>
      <c r="N124" s="127">
        <v>41822</v>
      </c>
      <c r="O124" s="50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94">
        <v>3</v>
      </c>
      <c r="B125" s="102">
        <v>41828</v>
      </c>
      <c r="C125" s="102"/>
      <c r="D125" s="103" t="s">
        <v>584</v>
      </c>
      <c r="E125" s="104" t="s">
        <v>557</v>
      </c>
      <c r="F125" s="105">
        <v>393</v>
      </c>
      <c r="G125" s="104" t="s">
        <v>581</v>
      </c>
      <c r="H125" s="104">
        <v>468</v>
      </c>
      <c r="I125" s="122">
        <v>468</v>
      </c>
      <c r="J125" s="123" t="s">
        <v>582</v>
      </c>
      <c r="K125" s="124">
        <f t="shared" si="56"/>
        <v>75</v>
      </c>
      <c r="L125" s="125">
        <f t="shared" si="57"/>
        <v>0.19083969465648856</v>
      </c>
      <c r="M125" s="126" t="s">
        <v>556</v>
      </c>
      <c r="N125" s="127">
        <v>41863</v>
      </c>
      <c r="O125" s="50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94">
        <v>4</v>
      </c>
      <c r="B126" s="102">
        <v>41857</v>
      </c>
      <c r="C126" s="102"/>
      <c r="D126" s="103" t="s">
        <v>585</v>
      </c>
      <c r="E126" s="104" t="s">
        <v>557</v>
      </c>
      <c r="F126" s="105">
        <v>205</v>
      </c>
      <c r="G126" s="104" t="s">
        <v>581</v>
      </c>
      <c r="H126" s="104">
        <v>275</v>
      </c>
      <c r="I126" s="122">
        <v>250</v>
      </c>
      <c r="J126" s="123" t="s">
        <v>582</v>
      </c>
      <c r="K126" s="124">
        <f t="shared" si="56"/>
        <v>70</v>
      </c>
      <c r="L126" s="125">
        <f t="shared" si="57"/>
        <v>0.34146341463414637</v>
      </c>
      <c r="M126" s="126" t="s">
        <v>556</v>
      </c>
      <c r="N126" s="127">
        <v>41962</v>
      </c>
      <c r="O126" s="50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94">
        <v>5</v>
      </c>
      <c r="B127" s="102">
        <v>41886</v>
      </c>
      <c r="C127" s="102"/>
      <c r="D127" s="103" t="s">
        <v>586</v>
      </c>
      <c r="E127" s="104" t="s">
        <v>557</v>
      </c>
      <c r="F127" s="105">
        <v>162</v>
      </c>
      <c r="G127" s="104" t="s">
        <v>581</v>
      </c>
      <c r="H127" s="104">
        <v>190</v>
      </c>
      <c r="I127" s="122">
        <v>190</v>
      </c>
      <c r="J127" s="123" t="s">
        <v>582</v>
      </c>
      <c r="K127" s="124">
        <f t="shared" si="56"/>
        <v>28</v>
      </c>
      <c r="L127" s="125">
        <f t="shared" si="57"/>
        <v>0.1728395061728395</v>
      </c>
      <c r="M127" s="126" t="s">
        <v>556</v>
      </c>
      <c r="N127" s="127">
        <v>42006</v>
      </c>
      <c r="O127" s="50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194">
        <v>6</v>
      </c>
      <c r="B128" s="102">
        <v>41886</v>
      </c>
      <c r="C128" s="102"/>
      <c r="D128" s="103" t="s">
        <v>587</v>
      </c>
      <c r="E128" s="104" t="s">
        <v>557</v>
      </c>
      <c r="F128" s="105">
        <v>75</v>
      </c>
      <c r="G128" s="104" t="s">
        <v>581</v>
      </c>
      <c r="H128" s="104">
        <v>91.5</v>
      </c>
      <c r="I128" s="122" t="s">
        <v>588</v>
      </c>
      <c r="J128" s="123" t="s">
        <v>589</v>
      </c>
      <c r="K128" s="124">
        <f t="shared" si="56"/>
        <v>16.5</v>
      </c>
      <c r="L128" s="125">
        <f t="shared" si="57"/>
        <v>0.22</v>
      </c>
      <c r="M128" s="126" t="s">
        <v>556</v>
      </c>
      <c r="N128" s="127">
        <v>41954</v>
      </c>
      <c r="O128" s="50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94">
        <v>7</v>
      </c>
      <c r="B129" s="102">
        <v>41913</v>
      </c>
      <c r="C129" s="102"/>
      <c r="D129" s="103" t="s">
        <v>590</v>
      </c>
      <c r="E129" s="104" t="s">
        <v>557</v>
      </c>
      <c r="F129" s="105">
        <v>850</v>
      </c>
      <c r="G129" s="104" t="s">
        <v>581</v>
      </c>
      <c r="H129" s="104">
        <v>982.5</v>
      </c>
      <c r="I129" s="122">
        <v>1050</v>
      </c>
      <c r="J129" s="123" t="s">
        <v>591</v>
      </c>
      <c r="K129" s="124">
        <f t="shared" si="56"/>
        <v>132.5</v>
      </c>
      <c r="L129" s="125">
        <f t="shared" si="57"/>
        <v>0.15588235294117647</v>
      </c>
      <c r="M129" s="126" t="s">
        <v>556</v>
      </c>
      <c r="N129" s="127">
        <v>42039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94">
        <v>8</v>
      </c>
      <c r="B130" s="102">
        <v>41913</v>
      </c>
      <c r="C130" s="102"/>
      <c r="D130" s="103" t="s">
        <v>592</v>
      </c>
      <c r="E130" s="104" t="s">
        <v>557</v>
      </c>
      <c r="F130" s="105">
        <v>475</v>
      </c>
      <c r="G130" s="104" t="s">
        <v>581</v>
      </c>
      <c r="H130" s="104">
        <v>515</v>
      </c>
      <c r="I130" s="122">
        <v>600</v>
      </c>
      <c r="J130" s="123" t="s">
        <v>593</v>
      </c>
      <c r="K130" s="124">
        <f t="shared" si="56"/>
        <v>40</v>
      </c>
      <c r="L130" s="125">
        <f t="shared" si="57"/>
        <v>8.4210526315789472E-2</v>
      </c>
      <c r="M130" s="126" t="s">
        <v>556</v>
      </c>
      <c r="N130" s="127">
        <v>41939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94">
        <v>9</v>
      </c>
      <c r="B131" s="102">
        <v>41913</v>
      </c>
      <c r="C131" s="102"/>
      <c r="D131" s="103" t="s">
        <v>594</v>
      </c>
      <c r="E131" s="104" t="s">
        <v>557</v>
      </c>
      <c r="F131" s="105">
        <v>86</v>
      </c>
      <c r="G131" s="104" t="s">
        <v>581</v>
      </c>
      <c r="H131" s="104">
        <v>99</v>
      </c>
      <c r="I131" s="122">
        <v>140</v>
      </c>
      <c r="J131" s="123" t="s">
        <v>595</v>
      </c>
      <c r="K131" s="124">
        <f t="shared" si="56"/>
        <v>13</v>
      </c>
      <c r="L131" s="125">
        <f t="shared" si="57"/>
        <v>0.15116279069767441</v>
      </c>
      <c r="M131" s="126" t="s">
        <v>556</v>
      </c>
      <c r="N131" s="127">
        <v>41939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94">
        <v>10</v>
      </c>
      <c r="B132" s="102">
        <v>41926</v>
      </c>
      <c r="C132" s="102"/>
      <c r="D132" s="103" t="s">
        <v>596</v>
      </c>
      <c r="E132" s="104" t="s">
        <v>557</v>
      </c>
      <c r="F132" s="105">
        <v>496.6</v>
      </c>
      <c r="G132" s="104" t="s">
        <v>581</v>
      </c>
      <c r="H132" s="104">
        <v>621</v>
      </c>
      <c r="I132" s="122">
        <v>580</v>
      </c>
      <c r="J132" s="123" t="s">
        <v>582</v>
      </c>
      <c r="K132" s="124">
        <f t="shared" si="56"/>
        <v>124.39999999999998</v>
      </c>
      <c r="L132" s="125">
        <f t="shared" si="57"/>
        <v>0.25050342327829234</v>
      </c>
      <c r="M132" s="126" t="s">
        <v>556</v>
      </c>
      <c r="N132" s="127">
        <v>42605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94">
        <v>11</v>
      </c>
      <c r="B133" s="102">
        <v>41926</v>
      </c>
      <c r="C133" s="102"/>
      <c r="D133" s="103" t="s">
        <v>597</v>
      </c>
      <c r="E133" s="104" t="s">
        <v>557</v>
      </c>
      <c r="F133" s="105">
        <v>2481.9</v>
      </c>
      <c r="G133" s="104" t="s">
        <v>581</v>
      </c>
      <c r="H133" s="104">
        <v>2840</v>
      </c>
      <c r="I133" s="122">
        <v>2870</v>
      </c>
      <c r="J133" s="123" t="s">
        <v>598</v>
      </c>
      <c r="K133" s="124">
        <f t="shared" si="56"/>
        <v>358.09999999999991</v>
      </c>
      <c r="L133" s="125">
        <f t="shared" si="57"/>
        <v>0.14428462065353154</v>
      </c>
      <c r="M133" s="126" t="s">
        <v>556</v>
      </c>
      <c r="N133" s="127">
        <v>42017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94">
        <v>12</v>
      </c>
      <c r="B134" s="102">
        <v>41928</v>
      </c>
      <c r="C134" s="102"/>
      <c r="D134" s="103" t="s">
        <v>599</v>
      </c>
      <c r="E134" s="104" t="s">
        <v>557</v>
      </c>
      <c r="F134" s="105">
        <v>84.5</v>
      </c>
      <c r="G134" s="104" t="s">
        <v>581</v>
      </c>
      <c r="H134" s="104">
        <v>93</v>
      </c>
      <c r="I134" s="122">
        <v>110</v>
      </c>
      <c r="J134" s="123" t="s">
        <v>600</v>
      </c>
      <c r="K134" s="124">
        <f t="shared" si="56"/>
        <v>8.5</v>
      </c>
      <c r="L134" s="125">
        <f t="shared" si="57"/>
        <v>0.10059171597633136</v>
      </c>
      <c r="M134" s="126" t="s">
        <v>556</v>
      </c>
      <c r="N134" s="127">
        <v>41939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94">
        <v>13</v>
      </c>
      <c r="B135" s="102">
        <v>41928</v>
      </c>
      <c r="C135" s="102"/>
      <c r="D135" s="103" t="s">
        <v>601</v>
      </c>
      <c r="E135" s="104" t="s">
        <v>557</v>
      </c>
      <c r="F135" s="105">
        <v>401</v>
      </c>
      <c r="G135" s="104" t="s">
        <v>581</v>
      </c>
      <c r="H135" s="104">
        <v>428</v>
      </c>
      <c r="I135" s="122">
        <v>450</v>
      </c>
      <c r="J135" s="123" t="s">
        <v>602</v>
      </c>
      <c r="K135" s="124">
        <f t="shared" si="56"/>
        <v>27</v>
      </c>
      <c r="L135" s="125">
        <f t="shared" si="57"/>
        <v>6.7331670822942641E-2</v>
      </c>
      <c r="M135" s="126" t="s">
        <v>556</v>
      </c>
      <c r="N135" s="127">
        <v>42020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94">
        <v>14</v>
      </c>
      <c r="B136" s="102">
        <v>41928</v>
      </c>
      <c r="C136" s="102"/>
      <c r="D136" s="103" t="s">
        <v>603</v>
      </c>
      <c r="E136" s="104" t="s">
        <v>557</v>
      </c>
      <c r="F136" s="105">
        <v>101</v>
      </c>
      <c r="G136" s="104" t="s">
        <v>581</v>
      </c>
      <c r="H136" s="104">
        <v>112</v>
      </c>
      <c r="I136" s="122">
        <v>120</v>
      </c>
      <c r="J136" s="123" t="s">
        <v>604</v>
      </c>
      <c r="K136" s="124">
        <f t="shared" si="56"/>
        <v>11</v>
      </c>
      <c r="L136" s="125">
        <f t="shared" si="57"/>
        <v>0.10891089108910891</v>
      </c>
      <c r="M136" s="126" t="s">
        <v>556</v>
      </c>
      <c r="N136" s="127">
        <v>41939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94">
        <v>15</v>
      </c>
      <c r="B137" s="102">
        <v>41954</v>
      </c>
      <c r="C137" s="102"/>
      <c r="D137" s="103" t="s">
        <v>605</v>
      </c>
      <c r="E137" s="104" t="s">
        <v>557</v>
      </c>
      <c r="F137" s="105">
        <v>59</v>
      </c>
      <c r="G137" s="104" t="s">
        <v>581</v>
      </c>
      <c r="H137" s="104">
        <v>76</v>
      </c>
      <c r="I137" s="122">
        <v>76</v>
      </c>
      <c r="J137" s="123" t="s">
        <v>582</v>
      </c>
      <c r="K137" s="124">
        <f t="shared" si="56"/>
        <v>17</v>
      </c>
      <c r="L137" s="125">
        <f t="shared" si="57"/>
        <v>0.28813559322033899</v>
      </c>
      <c r="M137" s="126" t="s">
        <v>556</v>
      </c>
      <c r="N137" s="127">
        <v>43032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94">
        <v>16</v>
      </c>
      <c r="B138" s="102">
        <v>41954</v>
      </c>
      <c r="C138" s="102"/>
      <c r="D138" s="103" t="s">
        <v>594</v>
      </c>
      <c r="E138" s="104" t="s">
        <v>557</v>
      </c>
      <c r="F138" s="105">
        <v>99</v>
      </c>
      <c r="G138" s="104" t="s">
        <v>581</v>
      </c>
      <c r="H138" s="104">
        <v>120</v>
      </c>
      <c r="I138" s="122">
        <v>120</v>
      </c>
      <c r="J138" s="123" t="s">
        <v>606</v>
      </c>
      <c r="K138" s="124">
        <f t="shared" si="56"/>
        <v>21</v>
      </c>
      <c r="L138" s="125">
        <f t="shared" si="57"/>
        <v>0.21212121212121213</v>
      </c>
      <c r="M138" s="126" t="s">
        <v>556</v>
      </c>
      <c r="N138" s="127">
        <v>41960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94">
        <v>17</v>
      </c>
      <c r="B139" s="102">
        <v>41956</v>
      </c>
      <c r="C139" s="102"/>
      <c r="D139" s="103" t="s">
        <v>607</v>
      </c>
      <c r="E139" s="104" t="s">
        <v>557</v>
      </c>
      <c r="F139" s="105">
        <v>22</v>
      </c>
      <c r="G139" s="104" t="s">
        <v>581</v>
      </c>
      <c r="H139" s="104">
        <v>33.549999999999997</v>
      </c>
      <c r="I139" s="122">
        <v>32</v>
      </c>
      <c r="J139" s="123" t="s">
        <v>608</v>
      </c>
      <c r="K139" s="124">
        <f t="shared" si="56"/>
        <v>11.549999999999997</v>
      </c>
      <c r="L139" s="125">
        <f t="shared" si="57"/>
        <v>0.52499999999999991</v>
      </c>
      <c r="M139" s="126" t="s">
        <v>556</v>
      </c>
      <c r="N139" s="127">
        <v>42188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94">
        <v>18</v>
      </c>
      <c r="B140" s="102">
        <v>41976</v>
      </c>
      <c r="C140" s="102"/>
      <c r="D140" s="103" t="s">
        <v>609</v>
      </c>
      <c r="E140" s="104" t="s">
        <v>557</v>
      </c>
      <c r="F140" s="105">
        <v>440</v>
      </c>
      <c r="G140" s="104" t="s">
        <v>581</v>
      </c>
      <c r="H140" s="104">
        <v>520</v>
      </c>
      <c r="I140" s="122">
        <v>520</v>
      </c>
      <c r="J140" s="123" t="s">
        <v>610</v>
      </c>
      <c r="K140" s="124">
        <f t="shared" si="56"/>
        <v>80</v>
      </c>
      <c r="L140" s="125">
        <f t="shared" si="57"/>
        <v>0.18181818181818182</v>
      </c>
      <c r="M140" s="126" t="s">
        <v>556</v>
      </c>
      <c r="N140" s="127">
        <v>42208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94">
        <v>19</v>
      </c>
      <c r="B141" s="102">
        <v>41976</v>
      </c>
      <c r="C141" s="102"/>
      <c r="D141" s="103" t="s">
        <v>611</v>
      </c>
      <c r="E141" s="104" t="s">
        <v>557</v>
      </c>
      <c r="F141" s="105">
        <v>360</v>
      </c>
      <c r="G141" s="104" t="s">
        <v>581</v>
      </c>
      <c r="H141" s="104">
        <v>427</v>
      </c>
      <c r="I141" s="122">
        <v>425</v>
      </c>
      <c r="J141" s="123" t="s">
        <v>612</v>
      </c>
      <c r="K141" s="124">
        <f t="shared" si="56"/>
        <v>67</v>
      </c>
      <c r="L141" s="125">
        <f t="shared" si="57"/>
        <v>0.18611111111111112</v>
      </c>
      <c r="M141" s="126" t="s">
        <v>556</v>
      </c>
      <c r="N141" s="127">
        <v>42058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94">
        <v>20</v>
      </c>
      <c r="B142" s="102">
        <v>42012</v>
      </c>
      <c r="C142" s="102"/>
      <c r="D142" s="103" t="s">
        <v>613</v>
      </c>
      <c r="E142" s="104" t="s">
        <v>557</v>
      </c>
      <c r="F142" s="105">
        <v>360</v>
      </c>
      <c r="G142" s="104" t="s">
        <v>581</v>
      </c>
      <c r="H142" s="104">
        <v>455</v>
      </c>
      <c r="I142" s="122">
        <v>420</v>
      </c>
      <c r="J142" s="123" t="s">
        <v>614</v>
      </c>
      <c r="K142" s="124">
        <f t="shared" si="56"/>
        <v>95</v>
      </c>
      <c r="L142" s="125">
        <f t="shared" si="57"/>
        <v>0.2638888888888889</v>
      </c>
      <c r="M142" s="126" t="s">
        <v>556</v>
      </c>
      <c r="N142" s="127">
        <v>42024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94">
        <v>21</v>
      </c>
      <c r="B143" s="102">
        <v>42012</v>
      </c>
      <c r="C143" s="102"/>
      <c r="D143" s="103" t="s">
        <v>615</v>
      </c>
      <c r="E143" s="104" t="s">
        <v>557</v>
      </c>
      <c r="F143" s="105">
        <v>130</v>
      </c>
      <c r="G143" s="104"/>
      <c r="H143" s="104">
        <v>175.5</v>
      </c>
      <c r="I143" s="122">
        <v>165</v>
      </c>
      <c r="J143" s="123" t="s">
        <v>616</v>
      </c>
      <c r="K143" s="124">
        <f t="shared" si="56"/>
        <v>45.5</v>
      </c>
      <c r="L143" s="125">
        <f t="shared" si="57"/>
        <v>0.35</v>
      </c>
      <c r="M143" s="126" t="s">
        <v>556</v>
      </c>
      <c r="N143" s="127">
        <v>43088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94">
        <v>22</v>
      </c>
      <c r="B144" s="102">
        <v>42040</v>
      </c>
      <c r="C144" s="102"/>
      <c r="D144" s="103" t="s">
        <v>376</v>
      </c>
      <c r="E144" s="104" t="s">
        <v>580</v>
      </c>
      <c r="F144" s="105">
        <v>98</v>
      </c>
      <c r="G144" s="104"/>
      <c r="H144" s="104">
        <v>120</v>
      </c>
      <c r="I144" s="122">
        <v>120</v>
      </c>
      <c r="J144" s="123" t="s">
        <v>582</v>
      </c>
      <c r="K144" s="124">
        <f t="shared" si="56"/>
        <v>22</v>
      </c>
      <c r="L144" s="125">
        <f t="shared" si="57"/>
        <v>0.22448979591836735</v>
      </c>
      <c r="M144" s="126" t="s">
        <v>556</v>
      </c>
      <c r="N144" s="127">
        <v>42753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94">
        <v>23</v>
      </c>
      <c r="B145" s="102">
        <v>42040</v>
      </c>
      <c r="C145" s="102"/>
      <c r="D145" s="103" t="s">
        <v>617</v>
      </c>
      <c r="E145" s="104" t="s">
        <v>580</v>
      </c>
      <c r="F145" s="105">
        <v>196</v>
      </c>
      <c r="G145" s="104"/>
      <c r="H145" s="104">
        <v>262</v>
      </c>
      <c r="I145" s="122">
        <v>255</v>
      </c>
      <c r="J145" s="123" t="s">
        <v>582</v>
      </c>
      <c r="K145" s="124">
        <f t="shared" si="56"/>
        <v>66</v>
      </c>
      <c r="L145" s="125">
        <f t="shared" si="57"/>
        <v>0.33673469387755101</v>
      </c>
      <c r="M145" s="126" t="s">
        <v>556</v>
      </c>
      <c r="N145" s="127">
        <v>42599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95">
        <v>24</v>
      </c>
      <c r="B146" s="106">
        <v>42067</v>
      </c>
      <c r="C146" s="106"/>
      <c r="D146" s="107" t="s">
        <v>375</v>
      </c>
      <c r="E146" s="108" t="s">
        <v>580</v>
      </c>
      <c r="F146" s="109">
        <v>235</v>
      </c>
      <c r="G146" s="109"/>
      <c r="H146" s="110">
        <v>77</v>
      </c>
      <c r="I146" s="128" t="s">
        <v>618</v>
      </c>
      <c r="J146" s="129" t="s">
        <v>619</v>
      </c>
      <c r="K146" s="130">
        <f t="shared" si="56"/>
        <v>-158</v>
      </c>
      <c r="L146" s="131">
        <f t="shared" si="57"/>
        <v>-0.67234042553191486</v>
      </c>
      <c r="M146" s="132" t="s">
        <v>620</v>
      </c>
      <c r="N146" s="133">
        <v>43522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94">
        <v>25</v>
      </c>
      <c r="B147" s="102">
        <v>42067</v>
      </c>
      <c r="C147" s="102"/>
      <c r="D147" s="103" t="s">
        <v>453</v>
      </c>
      <c r="E147" s="104" t="s">
        <v>580</v>
      </c>
      <c r="F147" s="105">
        <v>185</v>
      </c>
      <c r="G147" s="104"/>
      <c r="H147" s="104">
        <v>224</v>
      </c>
      <c r="I147" s="122" t="s">
        <v>621</v>
      </c>
      <c r="J147" s="123" t="s">
        <v>582</v>
      </c>
      <c r="K147" s="124">
        <f t="shared" si="56"/>
        <v>39</v>
      </c>
      <c r="L147" s="125">
        <f t="shared" si="57"/>
        <v>0.21081081081081082</v>
      </c>
      <c r="M147" s="126" t="s">
        <v>556</v>
      </c>
      <c r="N147" s="127">
        <v>42647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339">
        <v>26</v>
      </c>
      <c r="B148" s="111">
        <v>42090</v>
      </c>
      <c r="C148" s="111"/>
      <c r="D148" s="112" t="s">
        <v>622</v>
      </c>
      <c r="E148" s="113" t="s">
        <v>580</v>
      </c>
      <c r="F148" s="114">
        <v>49.5</v>
      </c>
      <c r="G148" s="115"/>
      <c r="H148" s="115">
        <v>15.85</v>
      </c>
      <c r="I148" s="115">
        <v>67</v>
      </c>
      <c r="J148" s="134" t="s">
        <v>623</v>
      </c>
      <c r="K148" s="115">
        <f t="shared" si="56"/>
        <v>-33.65</v>
      </c>
      <c r="L148" s="135">
        <f t="shared" si="57"/>
        <v>-0.67979797979797973</v>
      </c>
      <c r="M148" s="132" t="s">
        <v>620</v>
      </c>
      <c r="N148" s="136">
        <v>43627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94">
        <v>27</v>
      </c>
      <c r="B149" s="102">
        <v>42093</v>
      </c>
      <c r="C149" s="102"/>
      <c r="D149" s="103" t="s">
        <v>624</v>
      </c>
      <c r="E149" s="104" t="s">
        <v>580</v>
      </c>
      <c r="F149" s="105">
        <v>183.5</v>
      </c>
      <c r="G149" s="104"/>
      <c r="H149" s="104">
        <v>219</v>
      </c>
      <c r="I149" s="122">
        <v>218</v>
      </c>
      <c r="J149" s="123" t="s">
        <v>625</v>
      </c>
      <c r="K149" s="124">
        <f t="shared" si="56"/>
        <v>35.5</v>
      </c>
      <c r="L149" s="125">
        <f t="shared" si="57"/>
        <v>0.19346049046321526</v>
      </c>
      <c r="M149" s="126" t="s">
        <v>556</v>
      </c>
      <c r="N149" s="127">
        <v>42103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94">
        <v>28</v>
      </c>
      <c r="B150" s="102">
        <v>42114</v>
      </c>
      <c r="C150" s="102"/>
      <c r="D150" s="103" t="s">
        <v>626</v>
      </c>
      <c r="E150" s="104" t="s">
        <v>580</v>
      </c>
      <c r="F150" s="105">
        <f>(227+237)/2</f>
        <v>232</v>
      </c>
      <c r="G150" s="104"/>
      <c r="H150" s="104">
        <v>298</v>
      </c>
      <c r="I150" s="122">
        <v>298</v>
      </c>
      <c r="J150" s="123" t="s">
        <v>582</v>
      </c>
      <c r="K150" s="124">
        <f t="shared" si="56"/>
        <v>66</v>
      </c>
      <c r="L150" s="125">
        <f t="shared" si="57"/>
        <v>0.28448275862068967</v>
      </c>
      <c r="M150" s="126" t="s">
        <v>556</v>
      </c>
      <c r="N150" s="127">
        <v>42823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94">
        <v>29</v>
      </c>
      <c r="B151" s="102">
        <v>42128</v>
      </c>
      <c r="C151" s="102"/>
      <c r="D151" s="103" t="s">
        <v>627</v>
      </c>
      <c r="E151" s="104" t="s">
        <v>557</v>
      </c>
      <c r="F151" s="105">
        <v>385</v>
      </c>
      <c r="G151" s="104"/>
      <c r="H151" s="104">
        <f>212.5+331</f>
        <v>543.5</v>
      </c>
      <c r="I151" s="122">
        <v>510</v>
      </c>
      <c r="J151" s="123" t="s">
        <v>628</v>
      </c>
      <c r="K151" s="124">
        <f t="shared" si="56"/>
        <v>158.5</v>
      </c>
      <c r="L151" s="125">
        <f t="shared" si="57"/>
        <v>0.41168831168831171</v>
      </c>
      <c r="M151" s="126" t="s">
        <v>556</v>
      </c>
      <c r="N151" s="127">
        <v>42235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94">
        <v>30</v>
      </c>
      <c r="B152" s="102">
        <v>42128</v>
      </c>
      <c r="C152" s="102"/>
      <c r="D152" s="103" t="s">
        <v>629</v>
      </c>
      <c r="E152" s="104" t="s">
        <v>557</v>
      </c>
      <c r="F152" s="105">
        <v>115.5</v>
      </c>
      <c r="G152" s="104"/>
      <c r="H152" s="104">
        <v>146</v>
      </c>
      <c r="I152" s="122">
        <v>142</v>
      </c>
      <c r="J152" s="123" t="s">
        <v>630</v>
      </c>
      <c r="K152" s="124">
        <f t="shared" si="56"/>
        <v>30.5</v>
      </c>
      <c r="L152" s="125">
        <f t="shared" si="57"/>
        <v>0.26406926406926406</v>
      </c>
      <c r="M152" s="126" t="s">
        <v>556</v>
      </c>
      <c r="N152" s="127">
        <v>42202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94">
        <v>31</v>
      </c>
      <c r="B153" s="102">
        <v>42151</v>
      </c>
      <c r="C153" s="102"/>
      <c r="D153" s="103" t="s">
        <v>631</v>
      </c>
      <c r="E153" s="104" t="s">
        <v>557</v>
      </c>
      <c r="F153" s="105">
        <v>237.5</v>
      </c>
      <c r="G153" s="104"/>
      <c r="H153" s="104">
        <v>279.5</v>
      </c>
      <c r="I153" s="122">
        <v>278</v>
      </c>
      <c r="J153" s="123" t="s">
        <v>582</v>
      </c>
      <c r="K153" s="124">
        <f t="shared" si="56"/>
        <v>42</v>
      </c>
      <c r="L153" s="125">
        <f t="shared" si="57"/>
        <v>0.17684210526315788</v>
      </c>
      <c r="M153" s="126" t="s">
        <v>556</v>
      </c>
      <c r="N153" s="127">
        <v>42222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94">
        <v>32</v>
      </c>
      <c r="B154" s="102">
        <v>42174</v>
      </c>
      <c r="C154" s="102"/>
      <c r="D154" s="103" t="s">
        <v>601</v>
      </c>
      <c r="E154" s="104" t="s">
        <v>580</v>
      </c>
      <c r="F154" s="105">
        <v>340</v>
      </c>
      <c r="G154" s="104"/>
      <c r="H154" s="104">
        <v>448</v>
      </c>
      <c r="I154" s="122">
        <v>448</v>
      </c>
      <c r="J154" s="123" t="s">
        <v>582</v>
      </c>
      <c r="K154" s="124">
        <f t="shared" si="56"/>
        <v>108</v>
      </c>
      <c r="L154" s="125">
        <f t="shared" si="57"/>
        <v>0.31764705882352939</v>
      </c>
      <c r="M154" s="126" t="s">
        <v>556</v>
      </c>
      <c r="N154" s="127">
        <v>43018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94">
        <v>33</v>
      </c>
      <c r="B155" s="102">
        <v>42191</v>
      </c>
      <c r="C155" s="102"/>
      <c r="D155" s="103" t="s">
        <v>632</v>
      </c>
      <c r="E155" s="104" t="s">
        <v>580</v>
      </c>
      <c r="F155" s="105">
        <v>390</v>
      </c>
      <c r="G155" s="104"/>
      <c r="H155" s="104">
        <v>460</v>
      </c>
      <c r="I155" s="122">
        <v>460</v>
      </c>
      <c r="J155" s="123" t="s">
        <v>582</v>
      </c>
      <c r="K155" s="124">
        <f t="shared" ref="K155:K175" si="58">H155-F155</f>
        <v>70</v>
      </c>
      <c r="L155" s="125">
        <f t="shared" ref="L155:L175" si="59">K155/F155</f>
        <v>0.17948717948717949</v>
      </c>
      <c r="M155" s="126" t="s">
        <v>556</v>
      </c>
      <c r="N155" s="127">
        <v>42478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95">
        <v>34</v>
      </c>
      <c r="B156" s="106">
        <v>42195</v>
      </c>
      <c r="C156" s="106"/>
      <c r="D156" s="107" t="s">
        <v>633</v>
      </c>
      <c r="E156" s="108" t="s">
        <v>580</v>
      </c>
      <c r="F156" s="109">
        <v>122.5</v>
      </c>
      <c r="G156" s="109"/>
      <c r="H156" s="110">
        <v>61</v>
      </c>
      <c r="I156" s="128">
        <v>172</v>
      </c>
      <c r="J156" s="129" t="s">
        <v>634</v>
      </c>
      <c r="K156" s="130">
        <f t="shared" si="58"/>
        <v>-61.5</v>
      </c>
      <c r="L156" s="131">
        <f t="shared" si="59"/>
        <v>-0.50204081632653064</v>
      </c>
      <c r="M156" s="132" t="s">
        <v>620</v>
      </c>
      <c r="N156" s="133">
        <v>43333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94">
        <v>35</v>
      </c>
      <c r="B157" s="102">
        <v>42219</v>
      </c>
      <c r="C157" s="102"/>
      <c r="D157" s="103" t="s">
        <v>635</v>
      </c>
      <c r="E157" s="104" t="s">
        <v>580</v>
      </c>
      <c r="F157" s="105">
        <v>297.5</v>
      </c>
      <c r="G157" s="104"/>
      <c r="H157" s="104">
        <v>350</v>
      </c>
      <c r="I157" s="122">
        <v>360</v>
      </c>
      <c r="J157" s="123" t="s">
        <v>636</v>
      </c>
      <c r="K157" s="124">
        <f t="shared" si="58"/>
        <v>52.5</v>
      </c>
      <c r="L157" s="125">
        <f t="shared" si="59"/>
        <v>0.17647058823529413</v>
      </c>
      <c r="M157" s="126" t="s">
        <v>556</v>
      </c>
      <c r="N157" s="127">
        <v>42232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94">
        <v>36</v>
      </c>
      <c r="B158" s="102">
        <v>42219</v>
      </c>
      <c r="C158" s="102"/>
      <c r="D158" s="103" t="s">
        <v>637</v>
      </c>
      <c r="E158" s="104" t="s">
        <v>580</v>
      </c>
      <c r="F158" s="105">
        <v>115.5</v>
      </c>
      <c r="G158" s="104"/>
      <c r="H158" s="104">
        <v>149</v>
      </c>
      <c r="I158" s="122">
        <v>140</v>
      </c>
      <c r="J158" s="137" t="s">
        <v>638</v>
      </c>
      <c r="K158" s="124">
        <f t="shared" si="58"/>
        <v>33.5</v>
      </c>
      <c r="L158" s="125">
        <f t="shared" si="59"/>
        <v>0.29004329004329005</v>
      </c>
      <c r="M158" s="126" t="s">
        <v>556</v>
      </c>
      <c r="N158" s="127">
        <v>42740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94">
        <v>37</v>
      </c>
      <c r="B159" s="102">
        <v>42251</v>
      </c>
      <c r="C159" s="102"/>
      <c r="D159" s="103" t="s">
        <v>631</v>
      </c>
      <c r="E159" s="104" t="s">
        <v>580</v>
      </c>
      <c r="F159" s="105">
        <v>226</v>
      </c>
      <c r="G159" s="104"/>
      <c r="H159" s="104">
        <v>292</v>
      </c>
      <c r="I159" s="122">
        <v>292</v>
      </c>
      <c r="J159" s="123" t="s">
        <v>639</v>
      </c>
      <c r="K159" s="124">
        <f t="shared" si="58"/>
        <v>66</v>
      </c>
      <c r="L159" s="125">
        <f t="shared" si="59"/>
        <v>0.29203539823008851</v>
      </c>
      <c r="M159" s="126" t="s">
        <v>556</v>
      </c>
      <c r="N159" s="127">
        <v>42286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94">
        <v>38</v>
      </c>
      <c r="B160" s="102">
        <v>42254</v>
      </c>
      <c r="C160" s="102"/>
      <c r="D160" s="103" t="s">
        <v>626</v>
      </c>
      <c r="E160" s="104" t="s">
        <v>580</v>
      </c>
      <c r="F160" s="105">
        <v>232.5</v>
      </c>
      <c r="G160" s="104"/>
      <c r="H160" s="104">
        <v>312.5</v>
      </c>
      <c r="I160" s="122">
        <v>310</v>
      </c>
      <c r="J160" s="123" t="s">
        <v>582</v>
      </c>
      <c r="K160" s="124">
        <f t="shared" si="58"/>
        <v>80</v>
      </c>
      <c r="L160" s="125">
        <f t="shared" si="59"/>
        <v>0.34408602150537637</v>
      </c>
      <c r="M160" s="126" t="s">
        <v>556</v>
      </c>
      <c r="N160" s="127">
        <v>42823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94">
        <v>39</v>
      </c>
      <c r="B161" s="102">
        <v>42268</v>
      </c>
      <c r="C161" s="102"/>
      <c r="D161" s="103" t="s">
        <v>640</v>
      </c>
      <c r="E161" s="104" t="s">
        <v>580</v>
      </c>
      <c r="F161" s="105">
        <v>196.5</v>
      </c>
      <c r="G161" s="104"/>
      <c r="H161" s="104">
        <v>238</v>
      </c>
      <c r="I161" s="122">
        <v>238</v>
      </c>
      <c r="J161" s="123" t="s">
        <v>639</v>
      </c>
      <c r="K161" s="124">
        <f t="shared" si="58"/>
        <v>41.5</v>
      </c>
      <c r="L161" s="125">
        <f t="shared" si="59"/>
        <v>0.21119592875318066</v>
      </c>
      <c r="M161" s="126" t="s">
        <v>556</v>
      </c>
      <c r="N161" s="127">
        <v>42291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94">
        <v>40</v>
      </c>
      <c r="B162" s="102">
        <v>42271</v>
      </c>
      <c r="C162" s="102"/>
      <c r="D162" s="103" t="s">
        <v>579</v>
      </c>
      <c r="E162" s="104" t="s">
        <v>580</v>
      </c>
      <c r="F162" s="105">
        <v>65</v>
      </c>
      <c r="G162" s="104"/>
      <c r="H162" s="104">
        <v>82</v>
      </c>
      <c r="I162" s="122">
        <v>82</v>
      </c>
      <c r="J162" s="123" t="s">
        <v>639</v>
      </c>
      <c r="K162" s="124">
        <f t="shared" si="58"/>
        <v>17</v>
      </c>
      <c r="L162" s="125">
        <f t="shared" si="59"/>
        <v>0.26153846153846155</v>
      </c>
      <c r="M162" s="126" t="s">
        <v>556</v>
      </c>
      <c r="N162" s="127">
        <v>42578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94">
        <v>41</v>
      </c>
      <c r="B163" s="102">
        <v>42291</v>
      </c>
      <c r="C163" s="102"/>
      <c r="D163" s="103" t="s">
        <v>641</v>
      </c>
      <c r="E163" s="104" t="s">
        <v>580</v>
      </c>
      <c r="F163" s="105">
        <v>144</v>
      </c>
      <c r="G163" s="104"/>
      <c r="H163" s="104">
        <v>182.5</v>
      </c>
      <c r="I163" s="122">
        <v>181</v>
      </c>
      <c r="J163" s="123" t="s">
        <v>639</v>
      </c>
      <c r="K163" s="124">
        <f t="shared" si="58"/>
        <v>38.5</v>
      </c>
      <c r="L163" s="125">
        <f t="shared" si="59"/>
        <v>0.2673611111111111</v>
      </c>
      <c r="M163" s="126" t="s">
        <v>556</v>
      </c>
      <c r="N163" s="127">
        <v>42817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94">
        <v>42</v>
      </c>
      <c r="B164" s="102">
        <v>42291</v>
      </c>
      <c r="C164" s="102"/>
      <c r="D164" s="103" t="s">
        <v>642</v>
      </c>
      <c r="E164" s="104" t="s">
        <v>580</v>
      </c>
      <c r="F164" s="105">
        <v>264</v>
      </c>
      <c r="G164" s="104"/>
      <c r="H164" s="104">
        <v>311</v>
      </c>
      <c r="I164" s="122">
        <v>311</v>
      </c>
      <c r="J164" s="123" t="s">
        <v>639</v>
      </c>
      <c r="K164" s="124">
        <f t="shared" si="58"/>
        <v>47</v>
      </c>
      <c r="L164" s="125">
        <f t="shared" si="59"/>
        <v>0.17803030303030304</v>
      </c>
      <c r="M164" s="126" t="s">
        <v>556</v>
      </c>
      <c r="N164" s="127">
        <v>42604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94">
        <v>43</v>
      </c>
      <c r="B165" s="102">
        <v>42318</v>
      </c>
      <c r="C165" s="102"/>
      <c r="D165" s="103" t="s">
        <v>643</v>
      </c>
      <c r="E165" s="104" t="s">
        <v>557</v>
      </c>
      <c r="F165" s="105">
        <v>549.5</v>
      </c>
      <c r="G165" s="104"/>
      <c r="H165" s="104">
        <v>630</v>
      </c>
      <c r="I165" s="122">
        <v>630</v>
      </c>
      <c r="J165" s="123" t="s">
        <v>639</v>
      </c>
      <c r="K165" s="124">
        <f t="shared" si="58"/>
        <v>80.5</v>
      </c>
      <c r="L165" s="125">
        <f t="shared" si="59"/>
        <v>0.1464968152866242</v>
      </c>
      <c r="M165" s="126" t="s">
        <v>556</v>
      </c>
      <c r="N165" s="127">
        <v>42419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94">
        <v>44</v>
      </c>
      <c r="B166" s="102">
        <v>42342</v>
      </c>
      <c r="C166" s="102"/>
      <c r="D166" s="103" t="s">
        <v>644</v>
      </c>
      <c r="E166" s="104" t="s">
        <v>580</v>
      </c>
      <c r="F166" s="105">
        <v>1027.5</v>
      </c>
      <c r="G166" s="104"/>
      <c r="H166" s="104">
        <v>1315</v>
      </c>
      <c r="I166" s="122">
        <v>1250</v>
      </c>
      <c r="J166" s="123" t="s">
        <v>639</v>
      </c>
      <c r="K166" s="124">
        <f t="shared" si="58"/>
        <v>287.5</v>
      </c>
      <c r="L166" s="125">
        <f t="shared" si="59"/>
        <v>0.27980535279805352</v>
      </c>
      <c r="M166" s="126" t="s">
        <v>556</v>
      </c>
      <c r="N166" s="127">
        <v>43244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94">
        <v>45</v>
      </c>
      <c r="B167" s="102">
        <v>42367</v>
      </c>
      <c r="C167" s="102"/>
      <c r="D167" s="103" t="s">
        <v>645</v>
      </c>
      <c r="E167" s="104" t="s">
        <v>580</v>
      </c>
      <c r="F167" s="105">
        <v>465</v>
      </c>
      <c r="G167" s="104"/>
      <c r="H167" s="104">
        <v>540</v>
      </c>
      <c r="I167" s="122">
        <v>540</v>
      </c>
      <c r="J167" s="123" t="s">
        <v>639</v>
      </c>
      <c r="K167" s="124">
        <f t="shared" si="58"/>
        <v>75</v>
      </c>
      <c r="L167" s="125">
        <f t="shared" si="59"/>
        <v>0.16129032258064516</v>
      </c>
      <c r="M167" s="126" t="s">
        <v>556</v>
      </c>
      <c r="N167" s="127">
        <v>42530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94">
        <v>46</v>
      </c>
      <c r="B168" s="102">
        <v>42380</v>
      </c>
      <c r="C168" s="102"/>
      <c r="D168" s="103" t="s">
        <v>376</v>
      </c>
      <c r="E168" s="104" t="s">
        <v>557</v>
      </c>
      <c r="F168" s="105">
        <v>81</v>
      </c>
      <c r="G168" s="104"/>
      <c r="H168" s="104">
        <v>110</v>
      </c>
      <c r="I168" s="122">
        <v>110</v>
      </c>
      <c r="J168" s="123" t="s">
        <v>639</v>
      </c>
      <c r="K168" s="124">
        <f t="shared" si="58"/>
        <v>29</v>
      </c>
      <c r="L168" s="125">
        <f t="shared" si="59"/>
        <v>0.35802469135802467</v>
      </c>
      <c r="M168" s="126" t="s">
        <v>556</v>
      </c>
      <c r="N168" s="127">
        <v>42745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94">
        <v>47</v>
      </c>
      <c r="B169" s="102">
        <v>42382</v>
      </c>
      <c r="C169" s="102"/>
      <c r="D169" s="103" t="s">
        <v>646</v>
      </c>
      <c r="E169" s="104" t="s">
        <v>557</v>
      </c>
      <c r="F169" s="105">
        <v>417.5</v>
      </c>
      <c r="G169" s="104"/>
      <c r="H169" s="104">
        <v>547</v>
      </c>
      <c r="I169" s="122">
        <v>535</v>
      </c>
      <c r="J169" s="123" t="s">
        <v>639</v>
      </c>
      <c r="K169" s="124">
        <f t="shared" si="58"/>
        <v>129.5</v>
      </c>
      <c r="L169" s="125">
        <f t="shared" si="59"/>
        <v>0.31017964071856285</v>
      </c>
      <c r="M169" s="126" t="s">
        <v>556</v>
      </c>
      <c r="N169" s="127">
        <v>42578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94">
        <v>48</v>
      </c>
      <c r="B170" s="102">
        <v>42408</v>
      </c>
      <c r="C170" s="102"/>
      <c r="D170" s="103" t="s">
        <v>647</v>
      </c>
      <c r="E170" s="104" t="s">
        <v>580</v>
      </c>
      <c r="F170" s="105">
        <v>650</v>
      </c>
      <c r="G170" s="104"/>
      <c r="H170" s="104">
        <v>800</v>
      </c>
      <c r="I170" s="122">
        <v>800</v>
      </c>
      <c r="J170" s="123" t="s">
        <v>639</v>
      </c>
      <c r="K170" s="124">
        <f t="shared" si="58"/>
        <v>150</v>
      </c>
      <c r="L170" s="125">
        <f t="shared" si="59"/>
        <v>0.23076923076923078</v>
      </c>
      <c r="M170" s="126" t="s">
        <v>556</v>
      </c>
      <c r="N170" s="127">
        <v>43154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94">
        <v>49</v>
      </c>
      <c r="B171" s="102">
        <v>42433</v>
      </c>
      <c r="C171" s="102"/>
      <c r="D171" s="103" t="s">
        <v>193</v>
      </c>
      <c r="E171" s="104" t="s">
        <v>580</v>
      </c>
      <c r="F171" s="105">
        <v>437.5</v>
      </c>
      <c r="G171" s="104"/>
      <c r="H171" s="104">
        <v>504.5</v>
      </c>
      <c r="I171" s="122">
        <v>522</v>
      </c>
      <c r="J171" s="123" t="s">
        <v>648</v>
      </c>
      <c r="K171" s="124">
        <f t="shared" si="58"/>
        <v>67</v>
      </c>
      <c r="L171" s="125">
        <f t="shared" si="59"/>
        <v>0.15314285714285714</v>
      </c>
      <c r="M171" s="126" t="s">
        <v>556</v>
      </c>
      <c r="N171" s="127">
        <v>42480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94">
        <v>50</v>
      </c>
      <c r="B172" s="102">
        <v>42438</v>
      </c>
      <c r="C172" s="102"/>
      <c r="D172" s="103" t="s">
        <v>649</v>
      </c>
      <c r="E172" s="104" t="s">
        <v>580</v>
      </c>
      <c r="F172" s="105">
        <v>189.5</v>
      </c>
      <c r="G172" s="104"/>
      <c r="H172" s="104">
        <v>218</v>
      </c>
      <c r="I172" s="122">
        <v>218</v>
      </c>
      <c r="J172" s="123" t="s">
        <v>639</v>
      </c>
      <c r="K172" s="124">
        <f t="shared" si="58"/>
        <v>28.5</v>
      </c>
      <c r="L172" s="125">
        <f t="shared" si="59"/>
        <v>0.15039577836411611</v>
      </c>
      <c r="M172" s="126" t="s">
        <v>556</v>
      </c>
      <c r="N172" s="127">
        <v>43034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339">
        <v>51</v>
      </c>
      <c r="B173" s="111">
        <v>42471</v>
      </c>
      <c r="C173" s="111"/>
      <c r="D173" s="112" t="s">
        <v>650</v>
      </c>
      <c r="E173" s="113" t="s">
        <v>580</v>
      </c>
      <c r="F173" s="114">
        <v>36.5</v>
      </c>
      <c r="G173" s="115"/>
      <c r="H173" s="115">
        <v>15.85</v>
      </c>
      <c r="I173" s="115">
        <v>60</v>
      </c>
      <c r="J173" s="134" t="s">
        <v>651</v>
      </c>
      <c r="K173" s="130">
        <f t="shared" si="58"/>
        <v>-20.65</v>
      </c>
      <c r="L173" s="164">
        <f t="shared" si="59"/>
        <v>-0.5657534246575342</v>
      </c>
      <c r="M173" s="132" t="s">
        <v>620</v>
      </c>
      <c r="N173" s="165">
        <v>43627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94">
        <v>52</v>
      </c>
      <c r="B174" s="102">
        <v>42472</v>
      </c>
      <c r="C174" s="102"/>
      <c r="D174" s="103" t="s">
        <v>652</v>
      </c>
      <c r="E174" s="104" t="s">
        <v>580</v>
      </c>
      <c r="F174" s="105">
        <v>93</v>
      </c>
      <c r="G174" s="104"/>
      <c r="H174" s="104">
        <v>149</v>
      </c>
      <c r="I174" s="122">
        <v>140</v>
      </c>
      <c r="J174" s="137" t="s">
        <v>653</v>
      </c>
      <c r="K174" s="124">
        <f t="shared" si="58"/>
        <v>56</v>
      </c>
      <c r="L174" s="125">
        <f t="shared" si="59"/>
        <v>0.60215053763440862</v>
      </c>
      <c r="M174" s="126" t="s">
        <v>556</v>
      </c>
      <c r="N174" s="127">
        <v>42740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94">
        <v>53</v>
      </c>
      <c r="B175" s="102">
        <v>42472</v>
      </c>
      <c r="C175" s="102"/>
      <c r="D175" s="103" t="s">
        <v>654</v>
      </c>
      <c r="E175" s="104" t="s">
        <v>580</v>
      </c>
      <c r="F175" s="105">
        <v>130</v>
      </c>
      <c r="G175" s="104"/>
      <c r="H175" s="104">
        <v>150</v>
      </c>
      <c r="I175" s="122" t="s">
        <v>655</v>
      </c>
      <c r="J175" s="123" t="s">
        <v>639</v>
      </c>
      <c r="K175" s="124">
        <f t="shared" si="58"/>
        <v>20</v>
      </c>
      <c r="L175" s="125">
        <f t="shared" si="59"/>
        <v>0.15384615384615385</v>
      </c>
      <c r="M175" s="126" t="s">
        <v>556</v>
      </c>
      <c r="N175" s="127">
        <v>42564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94">
        <v>54</v>
      </c>
      <c r="B176" s="102">
        <v>42473</v>
      </c>
      <c r="C176" s="102"/>
      <c r="D176" s="103" t="s">
        <v>344</v>
      </c>
      <c r="E176" s="104" t="s">
        <v>580</v>
      </c>
      <c r="F176" s="105">
        <v>196</v>
      </c>
      <c r="G176" s="104"/>
      <c r="H176" s="104">
        <v>299</v>
      </c>
      <c r="I176" s="122">
        <v>299</v>
      </c>
      <c r="J176" s="123" t="s">
        <v>639</v>
      </c>
      <c r="K176" s="124">
        <v>103</v>
      </c>
      <c r="L176" s="125">
        <v>0.52551020408163296</v>
      </c>
      <c r="M176" s="126" t="s">
        <v>556</v>
      </c>
      <c r="N176" s="127">
        <v>42620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94">
        <v>55</v>
      </c>
      <c r="B177" s="102">
        <v>42473</v>
      </c>
      <c r="C177" s="102"/>
      <c r="D177" s="103" t="s">
        <v>713</v>
      </c>
      <c r="E177" s="104" t="s">
        <v>580</v>
      </c>
      <c r="F177" s="105">
        <v>88</v>
      </c>
      <c r="G177" s="104"/>
      <c r="H177" s="104">
        <v>103</v>
      </c>
      <c r="I177" s="122">
        <v>103</v>
      </c>
      <c r="J177" s="123" t="s">
        <v>639</v>
      </c>
      <c r="K177" s="124">
        <v>15</v>
      </c>
      <c r="L177" s="125">
        <v>0.170454545454545</v>
      </c>
      <c r="M177" s="126" t="s">
        <v>556</v>
      </c>
      <c r="N177" s="127">
        <v>42530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94">
        <v>56</v>
      </c>
      <c r="B178" s="102">
        <v>42492</v>
      </c>
      <c r="C178" s="102"/>
      <c r="D178" s="103" t="s">
        <v>656</v>
      </c>
      <c r="E178" s="104" t="s">
        <v>580</v>
      </c>
      <c r="F178" s="105">
        <v>127.5</v>
      </c>
      <c r="G178" s="104"/>
      <c r="H178" s="104">
        <v>148</v>
      </c>
      <c r="I178" s="122" t="s">
        <v>657</v>
      </c>
      <c r="J178" s="123" t="s">
        <v>639</v>
      </c>
      <c r="K178" s="124">
        <f>H178-F178</f>
        <v>20.5</v>
      </c>
      <c r="L178" s="125">
        <f>K178/F178</f>
        <v>0.16078431372549021</v>
      </c>
      <c r="M178" s="126" t="s">
        <v>556</v>
      </c>
      <c r="N178" s="127">
        <v>42564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94">
        <v>57</v>
      </c>
      <c r="B179" s="102">
        <v>42493</v>
      </c>
      <c r="C179" s="102"/>
      <c r="D179" s="103" t="s">
        <v>658</v>
      </c>
      <c r="E179" s="104" t="s">
        <v>580</v>
      </c>
      <c r="F179" s="105">
        <v>675</v>
      </c>
      <c r="G179" s="104"/>
      <c r="H179" s="104">
        <v>815</v>
      </c>
      <c r="I179" s="122" t="s">
        <v>659</v>
      </c>
      <c r="J179" s="123" t="s">
        <v>639</v>
      </c>
      <c r="K179" s="124">
        <f>H179-F179</f>
        <v>140</v>
      </c>
      <c r="L179" s="125">
        <f>K179/F179</f>
        <v>0.2074074074074074</v>
      </c>
      <c r="M179" s="126" t="s">
        <v>556</v>
      </c>
      <c r="N179" s="127">
        <v>43154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95">
        <v>58</v>
      </c>
      <c r="B180" s="106">
        <v>42522</v>
      </c>
      <c r="C180" s="106"/>
      <c r="D180" s="107" t="s">
        <v>714</v>
      </c>
      <c r="E180" s="108" t="s">
        <v>580</v>
      </c>
      <c r="F180" s="109">
        <v>500</v>
      </c>
      <c r="G180" s="109"/>
      <c r="H180" s="110">
        <v>232.5</v>
      </c>
      <c r="I180" s="128" t="s">
        <v>715</v>
      </c>
      <c r="J180" s="129" t="s">
        <v>716</v>
      </c>
      <c r="K180" s="130">
        <f>H180-F180</f>
        <v>-267.5</v>
      </c>
      <c r="L180" s="131">
        <f>K180/F180</f>
        <v>-0.53500000000000003</v>
      </c>
      <c r="M180" s="132" t="s">
        <v>620</v>
      </c>
      <c r="N180" s="133">
        <v>43735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94">
        <v>59</v>
      </c>
      <c r="B181" s="102">
        <v>42527</v>
      </c>
      <c r="C181" s="102"/>
      <c r="D181" s="103" t="s">
        <v>660</v>
      </c>
      <c r="E181" s="104" t="s">
        <v>580</v>
      </c>
      <c r="F181" s="105">
        <v>110</v>
      </c>
      <c r="G181" s="104"/>
      <c r="H181" s="104">
        <v>126.5</v>
      </c>
      <c r="I181" s="122">
        <v>125</v>
      </c>
      <c r="J181" s="123" t="s">
        <v>589</v>
      </c>
      <c r="K181" s="124">
        <f>H181-F181</f>
        <v>16.5</v>
      </c>
      <c r="L181" s="125">
        <f>K181/F181</f>
        <v>0.15</v>
      </c>
      <c r="M181" s="126" t="s">
        <v>556</v>
      </c>
      <c r="N181" s="127">
        <v>42552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94">
        <v>60</v>
      </c>
      <c r="B182" s="102">
        <v>42538</v>
      </c>
      <c r="C182" s="102"/>
      <c r="D182" s="103" t="s">
        <v>661</v>
      </c>
      <c r="E182" s="104" t="s">
        <v>580</v>
      </c>
      <c r="F182" s="105">
        <v>44</v>
      </c>
      <c r="G182" s="104"/>
      <c r="H182" s="104">
        <v>69.5</v>
      </c>
      <c r="I182" s="122">
        <v>69.5</v>
      </c>
      <c r="J182" s="123" t="s">
        <v>662</v>
      </c>
      <c r="K182" s="124">
        <f>H182-F182</f>
        <v>25.5</v>
      </c>
      <c r="L182" s="125">
        <f>K182/F182</f>
        <v>0.57954545454545459</v>
      </c>
      <c r="M182" s="126" t="s">
        <v>556</v>
      </c>
      <c r="N182" s="127">
        <v>42977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94">
        <v>61</v>
      </c>
      <c r="B183" s="102">
        <v>42549</v>
      </c>
      <c r="C183" s="102"/>
      <c r="D183" s="144" t="s">
        <v>717</v>
      </c>
      <c r="E183" s="104" t="s">
        <v>580</v>
      </c>
      <c r="F183" s="105">
        <v>262.5</v>
      </c>
      <c r="G183" s="104"/>
      <c r="H183" s="104">
        <v>340</v>
      </c>
      <c r="I183" s="122">
        <v>333</v>
      </c>
      <c r="J183" s="123" t="s">
        <v>718</v>
      </c>
      <c r="K183" s="124">
        <v>77.5</v>
      </c>
      <c r="L183" s="125">
        <v>0.29523809523809502</v>
      </c>
      <c r="M183" s="126" t="s">
        <v>556</v>
      </c>
      <c r="N183" s="127">
        <v>43017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94">
        <v>62</v>
      </c>
      <c r="B184" s="102">
        <v>42549</v>
      </c>
      <c r="C184" s="102"/>
      <c r="D184" s="144" t="s">
        <v>719</v>
      </c>
      <c r="E184" s="104" t="s">
        <v>580</v>
      </c>
      <c r="F184" s="105">
        <v>840</v>
      </c>
      <c r="G184" s="104"/>
      <c r="H184" s="104">
        <v>1230</v>
      </c>
      <c r="I184" s="122">
        <v>1230</v>
      </c>
      <c r="J184" s="123" t="s">
        <v>639</v>
      </c>
      <c r="K184" s="124">
        <v>390</v>
      </c>
      <c r="L184" s="125">
        <v>0.46428571428571402</v>
      </c>
      <c r="M184" s="126" t="s">
        <v>556</v>
      </c>
      <c r="N184" s="127">
        <v>42649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340">
        <v>63</v>
      </c>
      <c r="B185" s="139">
        <v>42556</v>
      </c>
      <c r="C185" s="139"/>
      <c r="D185" s="140" t="s">
        <v>663</v>
      </c>
      <c r="E185" s="141" t="s">
        <v>580</v>
      </c>
      <c r="F185" s="142">
        <v>395</v>
      </c>
      <c r="G185" s="143"/>
      <c r="H185" s="143">
        <f>(468.5+342.5)/2</f>
        <v>405.5</v>
      </c>
      <c r="I185" s="143">
        <v>510</v>
      </c>
      <c r="J185" s="166" t="s">
        <v>664</v>
      </c>
      <c r="K185" s="167">
        <f t="shared" ref="K185:K191" si="60">H185-F185</f>
        <v>10.5</v>
      </c>
      <c r="L185" s="168">
        <f t="shared" ref="L185:L191" si="61">K185/F185</f>
        <v>2.6582278481012658E-2</v>
      </c>
      <c r="M185" s="169" t="s">
        <v>665</v>
      </c>
      <c r="N185" s="170">
        <v>43606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95">
        <v>64</v>
      </c>
      <c r="B186" s="106">
        <v>42584</v>
      </c>
      <c r="C186" s="106"/>
      <c r="D186" s="107" t="s">
        <v>666</v>
      </c>
      <c r="E186" s="108" t="s">
        <v>557</v>
      </c>
      <c r="F186" s="109">
        <f>169.5-12.8</f>
        <v>156.69999999999999</v>
      </c>
      <c r="G186" s="109"/>
      <c r="H186" s="110">
        <v>77</v>
      </c>
      <c r="I186" s="128" t="s">
        <v>667</v>
      </c>
      <c r="J186" s="359" t="s">
        <v>795</v>
      </c>
      <c r="K186" s="130">
        <f t="shared" si="60"/>
        <v>-79.699999999999989</v>
      </c>
      <c r="L186" s="131">
        <f t="shared" si="61"/>
        <v>-0.50861518825781749</v>
      </c>
      <c r="M186" s="132" t="s">
        <v>620</v>
      </c>
      <c r="N186" s="133">
        <v>43522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95">
        <v>65</v>
      </c>
      <c r="B187" s="106">
        <v>42586</v>
      </c>
      <c r="C187" s="106"/>
      <c r="D187" s="107" t="s">
        <v>668</v>
      </c>
      <c r="E187" s="108" t="s">
        <v>580</v>
      </c>
      <c r="F187" s="109">
        <v>400</v>
      </c>
      <c r="G187" s="109"/>
      <c r="H187" s="110">
        <v>305</v>
      </c>
      <c r="I187" s="128">
        <v>475</v>
      </c>
      <c r="J187" s="129" t="s">
        <v>669</v>
      </c>
      <c r="K187" s="130">
        <f t="shared" si="60"/>
        <v>-95</v>
      </c>
      <c r="L187" s="131">
        <f t="shared" si="61"/>
        <v>-0.23749999999999999</v>
      </c>
      <c r="M187" s="132" t="s">
        <v>620</v>
      </c>
      <c r="N187" s="133">
        <v>43606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94">
        <v>66</v>
      </c>
      <c r="B188" s="102">
        <v>42593</v>
      </c>
      <c r="C188" s="102"/>
      <c r="D188" s="103" t="s">
        <v>670</v>
      </c>
      <c r="E188" s="104" t="s">
        <v>580</v>
      </c>
      <c r="F188" s="105">
        <v>86.5</v>
      </c>
      <c r="G188" s="104"/>
      <c r="H188" s="104">
        <v>130</v>
      </c>
      <c r="I188" s="122">
        <v>130</v>
      </c>
      <c r="J188" s="137" t="s">
        <v>671</v>
      </c>
      <c r="K188" s="124">
        <f t="shared" si="60"/>
        <v>43.5</v>
      </c>
      <c r="L188" s="125">
        <f t="shared" si="61"/>
        <v>0.50289017341040465</v>
      </c>
      <c r="M188" s="126" t="s">
        <v>556</v>
      </c>
      <c r="N188" s="127">
        <v>43091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95">
        <v>67</v>
      </c>
      <c r="B189" s="106">
        <v>42600</v>
      </c>
      <c r="C189" s="106"/>
      <c r="D189" s="107" t="s">
        <v>367</v>
      </c>
      <c r="E189" s="108" t="s">
        <v>580</v>
      </c>
      <c r="F189" s="109">
        <v>133.5</v>
      </c>
      <c r="G189" s="109"/>
      <c r="H189" s="110">
        <v>126.5</v>
      </c>
      <c r="I189" s="128">
        <v>178</v>
      </c>
      <c r="J189" s="129" t="s">
        <v>672</v>
      </c>
      <c r="K189" s="130">
        <f t="shared" si="60"/>
        <v>-7</v>
      </c>
      <c r="L189" s="131">
        <f t="shared" si="61"/>
        <v>-5.2434456928838954E-2</v>
      </c>
      <c r="M189" s="132" t="s">
        <v>620</v>
      </c>
      <c r="N189" s="133">
        <v>42615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94">
        <v>68</v>
      </c>
      <c r="B190" s="102">
        <v>42613</v>
      </c>
      <c r="C190" s="102"/>
      <c r="D190" s="103" t="s">
        <v>673</v>
      </c>
      <c r="E190" s="104" t="s">
        <v>580</v>
      </c>
      <c r="F190" s="105">
        <v>560</v>
      </c>
      <c r="G190" s="104"/>
      <c r="H190" s="104">
        <v>725</v>
      </c>
      <c r="I190" s="122">
        <v>725</v>
      </c>
      <c r="J190" s="123" t="s">
        <v>582</v>
      </c>
      <c r="K190" s="124">
        <f t="shared" si="60"/>
        <v>165</v>
      </c>
      <c r="L190" s="125">
        <f t="shared" si="61"/>
        <v>0.29464285714285715</v>
      </c>
      <c r="M190" s="126" t="s">
        <v>556</v>
      </c>
      <c r="N190" s="127">
        <v>42456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94">
        <v>69</v>
      </c>
      <c r="B191" s="102">
        <v>42614</v>
      </c>
      <c r="C191" s="102"/>
      <c r="D191" s="103" t="s">
        <v>674</v>
      </c>
      <c r="E191" s="104" t="s">
        <v>580</v>
      </c>
      <c r="F191" s="105">
        <v>160.5</v>
      </c>
      <c r="G191" s="104"/>
      <c r="H191" s="104">
        <v>210</v>
      </c>
      <c r="I191" s="122">
        <v>210</v>
      </c>
      <c r="J191" s="123" t="s">
        <v>582</v>
      </c>
      <c r="K191" s="124">
        <f t="shared" si="60"/>
        <v>49.5</v>
      </c>
      <c r="L191" s="125">
        <f t="shared" si="61"/>
        <v>0.30841121495327101</v>
      </c>
      <c r="M191" s="126" t="s">
        <v>556</v>
      </c>
      <c r="N191" s="127">
        <v>42871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94">
        <v>70</v>
      </c>
      <c r="B192" s="102">
        <v>42646</v>
      </c>
      <c r="C192" s="102"/>
      <c r="D192" s="144" t="s">
        <v>390</v>
      </c>
      <c r="E192" s="104" t="s">
        <v>580</v>
      </c>
      <c r="F192" s="105">
        <v>430</v>
      </c>
      <c r="G192" s="104"/>
      <c r="H192" s="104">
        <v>596</v>
      </c>
      <c r="I192" s="122">
        <v>575</v>
      </c>
      <c r="J192" s="123" t="s">
        <v>720</v>
      </c>
      <c r="K192" s="124">
        <v>166</v>
      </c>
      <c r="L192" s="125">
        <v>0.38604651162790699</v>
      </c>
      <c r="M192" s="126" t="s">
        <v>556</v>
      </c>
      <c r="N192" s="127">
        <v>42769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94">
        <v>71</v>
      </c>
      <c r="B193" s="102">
        <v>42657</v>
      </c>
      <c r="C193" s="102"/>
      <c r="D193" s="103" t="s">
        <v>675</v>
      </c>
      <c r="E193" s="104" t="s">
        <v>580</v>
      </c>
      <c r="F193" s="105">
        <v>280</v>
      </c>
      <c r="G193" s="104"/>
      <c r="H193" s="104">
        <v>345</v>
      </c>
      <c r="I193" s="122">
        <v>345</v>
      </c>
      <c r="J193" s="123" t="s">
        <v>582</v>
      </c>
      <c r="K193" s="124">
        <f t="shared" ref="K193:K198" si="62">H193-F193</f>
        <v>65</v>
      </c>
      <c r="L193" s="125">
        <f>K193/F193</f>
        <v>0.23214285714285715</v>
      </c>
      <c r="M193" s="126" t="s">
        <v>556</v>
      </c>
      <c r="N193" s="127">
        <v>42814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94">
        <v>72</v>
      </c>
      <c r="B194" s="102">
        <v>42657</v>
      </c>
      <c r="C194" s="102"/>
      <c r="D194" s="103" t="s">
        <v>676</v>
      </c>
      <c r="E194" s="104" t="s">
        <v>580</v>
      </c>
      <c r="F194" s="105">
        <v>245</v>
      </c>
      <c r="G194" s="104"/>
      <c r="H194" s="104">
        <v>325.5</v>
      </c>
      <c r="I194" s="122">
        <v>330</v>
      </c>
      <c r="J194" s="123" t="s">
        <v>677</v>
      </c>
      <c r="K194" s="124">
        <f t="shared" si="62"/>
        <v>80.5</v>
      </c>
      <c r="L194" s="125">
        <f>K194/F194</f>
        <v>0.32857142857142857</v>
      </c>
      <c r="M194" s="126" t="s">
        <v>556</v>
      </c>
      <c r="N194" s="127">
        <v>42769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94">
        <v>73</v>
      </c>
      <c r="B195" s="102">
        <v>42660</v>
      </c>
      <c r="C195" s="102"/>
      <c r="D195" s="103" t="s">
        <v>340</v>
      </c>
      <c r="E195" s="104" t="s">
        <v>580</v>
      </c>
      <c r="F195" s="105">
        <v>125</v>
      </c>
      <c r="G195" s="104"/>
      <c r="H195" s="104">
        <v>160</v>
      </c>
      <c r="I195" s="122">
        <v>160</v>
      </c>
      <c r="J195" s="123" t="s">
        <v>639</v>
      </c>
      <c r="K195" s="124">
        <f t="shared" si="62"/>
        <v>35</v>
      </c>
      <c r="L195" s="125">
        <v>0.28000000000000003</v>
      </c>
      <c r="M195" s="126" t="s">
        <v>556</v>
      </c>
      <c r="N195" s="127">
        <v>42803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94">
        <v>74</v>
      </c>
      <c r="B196" s="102">
        <v>42660</v>
      </c>
      <c r="C196" s="102"/>
      <c r="D196" s="103" t="s">
        <v>455</v>
      </c>
      <c r="E196" s="104" t="s">
        <v>580</v>
      </c>
      <c r="F196" s="105">
        <v>114</v>
      </c>
      <c r="G196" s="104"/>
      <c r="H196" s="104">
        <v>145</v>
      </c>
      <c r="I196" s="122">
        <v>145</v>
      </c>
      <c r="J196" s="123" t="s">
        <v>639</v>
      </c>
      <c r="K196" s="124">
        <f t="shared" si="62"/>
        <v>31</v>
      </c>
      <c r="L196" s="125">
        <f>K196/F196</f>
        <v>0.27192982456140352</v>
      </c>
      <c r="M196" s="126" t="s">
        <v>556</v>
      </c>
      <c r="N196" s="127">
        <v>42859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94">
        <v>75</v>
      </c>
      <c r="B197" s="102">
        <v>42660</v>
      </c>
      <c r="C197" s="102"/>
      <c r="D197" s="103" t="s">
        <v>678</v>
      </c>
      <c r="E197" s="104" t="s">
        <v>580</v>
      </c>
      <c r="F197" s="105">
        <v>212</v>
      </c>
      <c r="G197" s="104"/>
      <c r="H197" s="104">
        <v>280</v>
      </c>
      <c r="I197" s="122">
        <v>276</v>
      </c>
      <c r="J197" s="123" t="s">
        <v>679</v>
      </c>
      <c r="K197" s="124">
        <f t="shared" si="62"/>
        <v>68</v>
      </c>
      <c r="L197" s="125">
        <f>K197/F197</f>
        <v>0.32075471698113206</v>
      </c>
      <c r="M197" s="126" t="s">
        <v>556</v>
      </c>
      <c r="N197" s="127">
        <v>42858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94">
        <v>76</v>
      </c>
      <c r="B198" s="102">
        <v>42678</v>
      </c>
      <c r="C198" s="102"/>
      <c r="D198" s="103" t="s">
        <v>149</v>
      </c>
      <c r="E198" s="104" t="s">
        <v>580</v>
      </c>
      <c r="F198" s="105">
        <v>155</v>
      </c>
      <c r="G198" s="104"/>
      <c r="H198" s="104">
        <v>210</v>
      </c>
      <c r="I198" s="122">
        <v>210</v>
      </c>
      <c r="J198" s="123" t="s">
        <v>680</v>
      </c>
      <c r="K198" s="124">
        <f t="shared" si="62"/>
        <v>55</v>
      </c>
      <c r="L198" s="125">
        <f>K198/F198</f>
        <v>0.35483870967741937</v>
      </c>
      <c r="M198" s="126" t="s">
        <v>556</v>
      </c>
      <c r="N198" s="127">
        <v>42944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95">
        <v>77</v>
      </c>
      <c r="B199" s="106">
        <v>42710</v>
      </c>
      <c r="C199" s="106"/>
      <c r="D199" s="107" t="s">
        <v>721</v>
      </c>
      <c r="E199" s="108" t="s">
        <v>580</v>
      </c>
      <c r="F199" s="109">
        <v>150.5</v>
      </c>
      <c r="G199" s="109"/>
      <c r="H199" s="110">
        <v>72.5</v>
      </c>
      <c r="I199" s="128">
        <v>174</v>
      </c>
      <c r="J199" s="129" t="s">
        <v>722</v>
      </c>
      <c r="K199" s="130">
        <v>-78</v>
      </c>
      <c r="L199" s="131">
        <v>-0.51827242524916906</v>
      </c>
      <c r="M199" s="132" t="s">
        <v>620</v>
      </c>
      <c r="N199" s="133">
        <v>43333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94">
        <v>78</v>
      </c>
      <c r="B200" s="102">
        <v>42712</v>
      </c>
      <c r="C200" s="102"/>
      <c r="D200" s="103" t="s">
        <v>123</v>
      </c>
      <c r="E200" s="104" t="s">
        <v>580</v>
      </c>
      <c r="F200" s="105">
        <v>380</v>
      </c>
      <c r="G200" s="104"/>
      <c r="H200" s="104">
        <v>478</v>
      </c>
      <c r="I200" s="122">
        <v>468</v>
      </c>
      <c r="J200" s="123" t="s">
        <v>639</v>
      </c>
      <c r="K200" s="124">
        <f>H200-F200</f>
        <v>98</v>
      </c>
      <c r="L200" s="125">
        <f>K200/F200</f>
        <v>0.25789473684210529</v>
      </c>
      <c r="M200" s="126" t="s">
        <v>556</v>
      </c>
      <c r="N200" s="127">
        <v>43025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94">
        <v>79</v>
      </c>
      <c r="B201" s="102">
        <v>42734</v>
      </c>
      <c r="C201" s="102"/>
      <c r="D201" s="103" t="s">
        <v>244</v>
      </c>
      <c r="E201" s="104" t="s">
        <v>580</v>
      </c>
      <c r="F201" s="105">
        <v>305</v>
      </c>
      <c r="G201" s="104"/>
      <c r="H201" s="104">
        <v>375</v>
      </c>
      <c r="I201" s="122">
        <v>375</v>
      </c>
      <c r="J201" s="123" t="s">
        <v>639</v>
      </c>
      <c r="K201" s="124">
        <f>H201-F201</f>
        <v>70</v>
      </c>
      <c r="L201" s="125">
        <f>K201/F201</f>
        <v>0.22950819672131148</v>
      </c>
      <c r="M201" s="126" t="s">
        <v>556</v>
      </c>
      <c r="N201" s="127">
        <v>42768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94">
        <v>80</v>
      </c>
      <c r="B202" s="102">
        <v>42739</v>
      </c>
      <c r="C202" s="102"/>
      <c r="D202" s="103" t="s">
        <v>342</v>
      </c>
      <c r="E202" s="104" t="s">
        <v>580</v>
      </c>
      <c r="F202" s="105">
        <v>99.5</v>
      </c>
      <c r="G202" s="104"/>
      <c r="H202" s="104">
        <v>158</v>
      </c>
      <c r="I202" s="122">
        <v>158</v>
      </c>
      <c r="J202" s="123" t="s">
        <v>639</v>
      </c>
      <c r="K202" s="124">
        <f>H202-F202</f>
        <v>58.5</v>
      </c>
      <c r="L202" s="125">
        <f>K202/F202</f>
        <v>0.5879396984924623</v>
      </c>
      <c r="M202" s="126" t="s">
        <v>556</v>
      </c>
      <c r="N202" s="127">
        <v>42898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94">
        <v>81</v>
      </c>
      <c r="B203" s="102">
        <v>42739</v>
      </c>
      <c r="C203" s="102"/>
      <c r="D203" s="103" t="s">
        <v>342</v>
      </c>
      <c r="E203" s="104" t="s">
        <v>580</v>
      </c>
      <c r="F203" s="105">
        <v>99.5</v>
      </c>
      <c r="G203" s="104"/>
      <c r="H203" s="104">
        <v>158</v>
      </c>
      <c r="I203" s="122">
        <v>158</v>
      </c>
      <c r="J203" s="123" t="s">
        <v>639</v>
      </c>
      <c r="K203" s="124">
        <v>58.5</v>
      </c>
      <c r="L203" s="125">
        <v>0.58793969849246197</v>
      </c>
      <c r="M203" s="126" t="s">
        <v>556</v>
      </c>
      <c r="N203" s="127">
        <v>42898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94">
        <v>82</v>
      </c>
      <c r="B204" s="102">
        <v>42786</v>
      </c>
      <c r="C204" s="102"/>
      <c r="D204" s="103" t="s">
        <v>166</v>
      </c>
      <c r="E204" s="104" t="s">
        <v>580</v>
      </c>
      <c r="F204" s="105">
        <v>140.5</v>
      </c>
      <c r="G204" s="104"/>
      <c r="H204" s="104">
        <v>220</v>
      </c>
      <c r="I204" s="122">
        <v>220</v>
      </c>
      <c r="J204" s="123" t="s">
        <v>639</v>
      </c>
      <c r="K204" s="124">
        <f>H204-F204</f>
        <v>79.5</v>
      </c>
      <c r="L204" s="125">
        <f>K204/F204</f>
        <v>0.5658362989323843</v>
      </c>
      <c r="M204" s="126" t="s">
        <v>556</v>
      </c>
      <c r="N204" s="127">
        <v>42864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94">
        <v>83</v>
      </c>
      <c r="B205" s="102">
        <v>42786</v>
      </c>
      <c r="C205" s="102"/>
      <c r="D205" s="103" t="s">
        <v>723</v>
      </c>
      <c r="E205" s="104" t="s">
        <v>580</v>
      </c>
      <c r="F205" s="105">
        <v>202.5</v>
      </c>
      <c r="G205" s="104"/>
      <c r="H205" s="104">
        <v>234</v>
      </c>
      <c r="I205" s="122">
        <v>234</v>
      </c>
      <c r="J205" s="123" t="s">
        <v>639</v>
      </c>
      <c r="K205" s="124">
        <v>31.5</v>
      </c>
      <c r="L205" s="125">
        <v>0.155555555555556</v>
      </c>
      <c r="M205" s="126" t="s">
        <v>556</v>
      </c>
      <c r="N205" s="127">
        <v>42836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94">
        <v>84</v>
      </c>
      <c r="B206" s="102">
        <v>42818</v>
      </c>
      <c r="C206" s="102"/>
      <c r="D206" s="103" t="s">
        <v>517</v>
      </c>
      <c r="E206" s="104" t="s">
        <v>580</v>
      </c>
      <c r="F206" s="105">
        <v>300.5</v>
      </c>
      <c r="G206" s="104"/>
      <c r="H206" s="104">
        <v>417.5</v>
      </c>
      <c r="I206" s="122">
        <v>420</v>
      </c>
      <c r="J206" s="123" t="s">
        <v>681</v>
      </c>
      <c r="K206" s="124">
        <f>H206-F206</f>
        <v>117</v>
      </c>
      <c r="L206" s="125">
        <f>K206/F206</f>
        <v>0.38935108153078202</v>
      </c>
      <c r="M206" s="126" t="s">
        <v>556</v>
      </c>
      <c r="N206" s="127">
        <v>43070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94">
        <v>85</v>
      </c>
      <c r="B207" s="102">
        <v>42818</v>
      </c>
      <c r="C207" s="102"/>
      <c r="D207" s="103" t="s">
        <v>719</v>
      </c>
      <c r="E207" s="104" t="s">
        <v>580</v>
      </c>
      <c r="F207" s="105">
        <v>850</v>
      </c>
      <c r="G207" s="104"/>
      <c r="H207" s="104">
        <v>1042.5</v>
      </c>
      <c r="I207" s="122">
        <v>1023</v>
      </c>
      <c r="J207" s="123" t="s">
        <v>724</v>
      </c>
      <c r="K207" s="124">
        <v>192.5</v>
      </c>
      <c r="L207" s="125">
        <v>0.22647058823529401</v>
      </c>
      <c r="M207" s="126" t="s">
        <v>556</v>
      </c>
      <c r="N207" s="127">
        <v>42830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94">
        <v>86</v>
      </c>
      <c r="B208" s="102">
        <v>42830</v>
      </c>
      <c r="C208" s="102"/>
      <c r="D208" s="103" t="s">
        <v>471</v>
      </c>
      <c r="E208" s="104" t="s">
        <v>580</v>
      </c>
      <c r="F208" s="105">
        <v>785</v>
      </c>
      <c r="G208" s="104"/>
      <c r="H208" s="104">
        <v>930</v>
      </c>
      <c r="I208" s="122">
        <v>920</v>
      </c>
      <c r="J208" s="123" t="s">
        <v>682</v>
      </c>
      <c r="K208" s="124">
        <f>H208-F208</f>
        <v>145</v>
      </c>
      <c r="L208" s="125">
        <f>K208/F208</f>
        <v>0.18471337579617833</v>
      </c>
      <c r="M208" s="126" t="s">
        <v>556</v>
      </c>
      <c r="N208" s="127">
        <v>42976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95">
        <v>87</v>
      </c>
      <c r="B209" s="106">
        <v>42831</v>
      </c>
      <c r="C209" s="106"/>
      <c r="D209" s="107" t="s">
        <v>725</v>
      </c>
      <c r="E209" s="108" t="s">
        <v>580</v>
      </c>
      <c r="F209" s="109">
        <v>40</v>
      </c>
      <c r="G209" s="109"/>
      <c r="H209" s="110">
        <v>13.1</v>
      </c>
      <c r="I209" s="128">
        <v>60</v>
      </c>
      <c r="J209" s="134" t="s">
        <v>726</v>
      </c>
      <c r="K209" s="130">
        <v>-26.9</v>
      </c>
      <c r="L209" s="131">
        <v>-0.67249999999999999</v>
      </c>
      <c r="M209" s="132" t="s">
        <v>620</v>
      </c>
      <c r="N209" s="133">
        <v>43138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94">
        <v>88</v>
      </c>
      <c r="B210" s="102">
        <v>42837</v>
      </c>
      <c r="C210" s="102"/>
      <c r="D210" s="103" t="s">
        <v>87</v>
      </c>
      <c r="E210" s="104" t="s">
        <v>580</v>
      </c>
      <c r="F210" s="105">
        <v>289.5</v>
      </c>
      <c r="G210" s="104"/>
      <c r="H210" s="104">
        <v>354</v>
      </c>
      <c r="I210" s="122">
        <v>360</v>
      </c>
      <c r="J210" s="123" t="s">
        <v>683</v>
      </c>
      <c r="K210" s="124">
        <f t="shared" ref="K210:K218" si="63">H210-F210</f>
        <v>64.5</v>
      </c>
      <c r="L210" s="125">
        <f t="shared" ref="L210:L218" si="64">K210/F210</f>
        <v>0.22279792746113988</v>
      </c>
      <c r="M210" s="126" t="s">
        <v>556</v>
      </c>
      <c r="N210" s="127">
        <v>43040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94">
        <v>89</v>
      </c>
      <c r="B211" s="102">
        <v>42845</v>
      </c>
      <c r="C211" s="102"/>
      <c r="D211" s="103" t="s">
        <v>416</v>
      </c>
      <c r="E211" s="104" t="s">
        <v>580</v>
      </c>
      <c r="F211" s="105">
        <v>700</v>
      </c>
      <c r="G211" s="104"/>
      <c r="H211" s="104">
        <v>840</v>
      </c>
      <c r="I211" s="122">
        <v>840</v>
      </c>
      <c r="J211" s="123" t="s">
        <v>684</v>
      </c>
      <c r="K211" s="124">
        <f t="shared" si="63"/>
        <v>140</v>
      </c>
      <c r="L211" s="125">
        <f t="shared" si="64"/>
        <v>0.2</v>
      </c>
      <c r="M211" s="126" t="s">
        <v>556</v>
      </c>
      <c r="N211" s="127">
        <v>42893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94">
        <v>90</v>
      </c>
      <c r="B212" s="102">
        <v>42887</v>
      </c>
      <c r="C212" s="102"/>
      <c r="D212" s="144" t="s">
        <v>353</v>
      </c>
      <c r="E212" s="104" t="s">
        <v>580</v>
      </c>
      <c r="F212" s="105">
        <v>130</v>
      </c>
      <c r="G212" s="104"/>
      <c r="H212" s="104">
        <v>144.25</v>
      </c>
      <c r="I212" s="122">
        <v>170</v>
      </c>
      <c r="J212" s="123" t="s">
        <v>685</v>
      </c>
      <c r="K212" s="124">
        <f t="shared" si="63"/>
        <v>14.25</v>
      </c>
      <c r="L212" s="125">
        <f t="shared" si="64"/>
        <v>0.10961538461538461</v>
      </c>
      <c r="M212" s="126" t="s">
        <v>556</v>
      </c>
      <c r="N212" s="127">
        <v>43675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94">
        <v>91</v>
      </c>
      <c r="B213" s="102">
        <v>42901</v>
      </c>
      <c r="C213" s="102"/>
      <c r="D213" s="144" t="s">
        <v>686</v>
      </c>
      <c r="E213" s="104" t="s">
        <v>580</v>
      </c>
      <c r="F213" s="105">
        <v>214.5</v>
      </c>
      <c r="G213" s="104"/>
      <c r="H213" s="104">
        <v>262</v>
      </c>
      <c r="I213" s="122">
        <v>262</v>
      </c>
      <c r="J213" s="123" t="s">
        <v>687</v>
      </c>
      <c r="K213" s="124">
        <f t="shared" si="63"/>
        <v>47.5</v>
      </c>
      <c r="L213" s="125">
        <f t="shared" si="64"/>
        <v>0.22144522144522144</v>
      </c>
      <c r="M213" s="126" t="s">
        <v>556</v>
      </c>
      <c r="N213" s="127">
        <v>42977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96">
        <v>92</v>
      </c>
      <c r="B214" s="150">
        <v>42933</v>
      </c>
      <c r="C214" s="150"/>
      <c r="D214" s="151" t="s">
        <v>688</v>
      </c>
      <c r="E214" s="152" t="s">
        <v>580</v>
      </c>
      <c r="F214" s="153">
        <v>370</v>
      </c>
      <c r="G214" s="152"/>
      <c r="H214" s="152">
        <v>447.5</v>
      </c>
      <c r="I214" s="174">
        <v>450</v>
      </c>
      <c r="J214" s="218" t="s">
        <v>639</v>
      </c>
      <c r="K214" s="124">
        <f t="shared" si="63"/>
        <v>77.5</v>
      </c>
      <c r="L214" s="176">
        <f t="shared" si="64"/>
        <v>0.20945945945945946</v>
      </c>
      <c r="M214" s="177" t="s">
        <v>556</v>
      </c>
      <c r="N214" s="178">
        <v>43035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96">
        <v>93</v>
      </c>
      <c r="B215" s="150">
        <v>42943</v>
      </c>
      <c r="C215" s="150"/>
      <c r="D215" s="151" t="s">
        <v>164</v>
      </c>
      <c r="E215" s="152" t="s">
        <v>580</v>
      </c>
      <c r="F215" s="153">
        <v>657.5</v>
      </c>
      <c r="G215" s="152"/>
      <c r="H215" s="152">
        <v>825</v>
      </c>
      <c r="I215" s="174">
        <v>820</v>
      </c>
      <c r="J215" s="218" t="s">
        <v>639</v>
      </c>
      <c r="K215" s="124">
        <f t="shared" si="63"/>
        <v>167.5</v>
      </c>
      <c r="L215" s="176">
        <f t="shared" si="64"/>
        <v>0.25475285171102663</v>
      </c>
      <c r="M215" s="177" t="s">
        <v>556</v>
      </c>
      <c r="N215" s="178">
        <v>43090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94">
        <v>94</v>
      </c>
      <c r="B216" s="102">
        <v>42964</v>
      </c>
      <c r="C216" s="102"/>
      <c r="D216" s="103" t="s">
        <v>357</v>
      </c>
      <c r="E216" s="104" t="s">
        <v>580</v>
      </c>
      <c r="F216" s="105">
        <v>605</v>
      </c>
      <c r="G216" s="104"/>
      <c r="H216" s="104">
        <v>750</v>
      </c>
      <c r="I216" s="122">
        <v>750</v>
      </c>
      <c r="J216" s="123" t="s">
        <v>682</v>
      </c>
      <c r="K216" s="124">
        <f t="shared" si="63"/>
        <v>145</v>
      </c>
      <c r="L216" s="125">
        <f t="shared" si="64"/>
        <v>0.23966942148760331</v>
      </c>
      <c r="M216" s="126" t="s">
        <v>556</v>
      </c>
      <c r="N216" s="127">
        <v>43027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341">
        <v>95</v>
      </c>
      <c r="B217" s="145">
        <v>42979</v>
      </c>
      <c r="C217" s="145"/>
      <c r="D217" s="146" t="s">
        <v>475</v>
      </c>
      <c r="E217" s="147" t="s">
        <v>580</v>
      </c>
      <c r="F217" s="148">
        <v>255</v>
      </c>
      <c r="G217" s="149"/>
      <c r="H217" s="149">
        <v>217.25</v>
      </c>
      <c r="I217" s="149">
        <v>320</v>
      </c>
      <c r="J217" s="171" t="s">
        <v>689</v>
      </c>
      <c r="K217" s="130">
        <f t="shared" si="63"/>
        <v>-37.75</v>
      </c>
      <c r="L217" s="172">
        <f t="shared" si="64"/>
        <v>-0.14803921568627451</v>
      </c>
      <c r="M217" s="132" t="s">
        <v>620</v>
      </c>
      <c r="N217" s="173">
        <v>43661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94">
        <v>96</v>
      </c>
      <c r="B218" s="102">
        <v>42997</v>
      </c>
      <c r="C218" s="102"/>
      <c r="D218" s="103" t="s">
        <v>690</v>
      </c>
      <c r="E218" s="104" t="s">
        <v>580</v>
      </c>
      <c r="F218" s="105">
        <v>215</v>
      </c>
      <c r="G218" s="104"/>
      <c r="H218" s="104">
        <v>258</v>
      </c>
      <c r="I218" s="122">
        <v>258</v>
      </c>
      <c r="J218" s="123" t="s">
        <v>639</v>
      </c>
      <c r="K218" s="124">
        <f t="shared" si="63"/>
        <v>43</v>
      </c>
      <c r="L218" s="125">
        <f t="shared" si="64"/>
        <v>0.2</v>
      </c>
      <c r="M218" s="126" t="s">
        <v>556</v>
      </c>
      <c r="N218" s="127">
        <v>43040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94">
        <v>97</v>
      </c>
      <c r="B219" s="102">
        <v>42997</v>
      </c>
      <c r="C219" s="102"/>
      <c r="D219" s="103" t="s">
        <v>690</v>
      </c>
      <c r="E219" s="104" t="s">
        <v>580</v>
      </c>
      <c r="F219" s="105">
        <v>215</v>
      </c>
      <c r="G219" s="104"/>
      <c r="H219" s="104">
        <v>258</v>
      </c>
      <c r="I219" s="122">
        <v>258</v>
      </c>
      <c r="J219" s="218" t="s">
        <v>639</v>
      </c>
      <c r="K219" s="124">
        <v>43</v>
      </c>
      <c r="L219" s="125">
        <v>0.2</v>
      </c>
      <c r="M219" s="126" t="s">
        <v>556</v>
      </c>
      <c r="N219" s="127">
        <v>43040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97">
        <v>98</v>
      </c>
      <c r="B220" s="198">
        <v>42998</v>
      </c>
      <c r="C220" s="198"/>
      <c r="D220" s="350" t="s">
        <v>780</v>
      </c>
      <c r="E220" s="199" t="s">
        <v>580</v>
      </c>
      <c r="F220" s="200">
        <v>75</v>
      </c>
      <c r="G220" s="199"/>
      <c r="H220" s="199">
        <v>90</v>
      </c>
      <c r="I220" s="219">
        <v>90</v>
      </c>
      <c r="J220" s="123" t="s">
        <v>691</v>
      </c>
      <c r="K220" s="124">
        <f t="shared" ref="K220:K225" si="65">H220-F220</f>
        <v>15</v>
      </c>
      <c r="L220" s="125">
        <f t="shared" ref="L220:L225" si="66">K220/F220</f>
        <v>0.2</v>
      </c>
      <c r="M220" s="126" t="s">
        <v>556</v>
      </c>
      <c r="N220" s="127">
        <v>43019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96">
        <v>99</v>
      </c>
      <c r="B221" s="150">
        <v>43011</v>
      </c>
      <c r="C221" s="150"/>
      <c r="D221" s="151" t="s">
        <v>692</v>
      </c>
      <c r="E221" s="152" t="s">
        <v>580</v>
      </c>
      <c r="F221" s="153">
        <v>315</v>
      </c>
      <c r="G221" s="152"/>
      <c r="H221" s="152">
        <v>392</v>
      </c>
      <c r="I221" s="174">
        <v>384</v>
      </c>
      <c r="J221" s="218" t="s">
        <v>693</v>
      </c>
      <c r="K221" s="124">
        <f t="shared" si="65"/>
        <v>77</v>
      </c>
      <c r="L221" s="176">
        <f t="shared" si="66"/>
        <v>0.24444444444444444</v>
      </c>
      <c r="M221" s="177" t="s">
        <v>556</v>
      </c>
      <c r="N221" s="178">
        <v>43017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96">
        <v>100</v>
      </c>
      <c r="B222" s="150">
        <v>43013</v>
      </c>
      <c r="C222" s="150"/>
      <c r="D222" s="151" t="s">
        <v>694</v>
      </c>
      <c r="E222" s="152" t="s">
        <v>580</v>
      </c>
      <c r="F222" s="153">
        <v>145</v>
      </c>
      <c r="G222" s="152"/>
      <c r="H222" s="152">
        <v>179</v>
      </c>
      <c r="I222" s="174">
        <v>180</v>
      </c>
      <c r="J222" s="218" t="s">
        <v>570</v>
      </c>
      <c r="K222" s="124">
        <f t="shared" si="65"/>
        <v>34</v>
      </c>
      <c r="L222" s="176">
        <f t="shared" si="66"/>
        <v>0.23448275862068965</v>
      </c>
      <c r="M222" s="177" t="s">
        <v>556</v>
      </c>
      <c r="N222" s="178">
        <v>43025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96">
        <v>101</v>
      </c>
      <c r="B223" s="150">
        <v>43014</v>
      </c>
      <c r="C223" s="150"/>
      <c r="D223" s="151" t="s">
        <v>330</v>
      </c>
      <c r="E223" s="152" t="s">
        <v>580</v>
      </c>
      <c r="F223" s="153">
        <v>256</v>
      </c>
      <c r="G223" s="152"/>
      <c r="H223" s="152">
        <v>323</v>
      </c>
      <c r="I223" s="174">
        <v>320</v>
      </c>
      <c r="J223" s="218" t="s">
        <v>639</v>
      </c>
      <c r="K223" s="124">
        <f t="shared" si="65"/>
        <v>67</v>
      </c>
      <c r="L223" s="176">
        <f t="shared" si="66"/>
        <v>0.26171875</v>
      </c>
      <c r="M223" s="177" t="s">
        <v>556</v>
      </c>
      <c r="N223" s="178">
        <v>43067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96">
        <v>102</v>
      </c>
      <c r="B224" s="150">
        <v>43017</v>
      </c>
      <c r="C224" s="150"/>
      <c r="D224" s="151" t="s">
        <v>350</v>
      </c>
      <c r="E224" s="152" t="s">
        <v>580</v>
      </c>
      <c r="F224" s="153">
        <v>137.5</v>
      </c>
      <c r="G224" s="152"/>
      <c r="H224" s="152">
        <v>184</v>
      </c>
      <c r="I224" s="174">
        <v>183</v>
      </c>
      <c r="J224" s="175" t="s">
        <v>695</v>
      </c>
      <c r="K224" s="124">
        <f t="shared" si="65"/>
        <v>46.5</v>
      </c>
      <c r="L224" s="176">
        <f t="shared" si="66"/>
        <v>0.33818181818181819</v>
      </c>
      <c r="M224" s="177" t="s">
        <v>556</v>
      </c>
      <c r="N224" s="178">
        <v>43108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96">
        <v>103</v>
      </c>
      <c r="B225" s="150">
        <v>43018</v>
      </c>
      <c r="C225" s="150"/>
      <c r="D225" s="151" t="s">
        <v>696</v>
      </c>
      <c r="E225" s="152" t="s">
        <v>580</v>
      </c>
      <c r="F225" s="153">
        <v>125.5</v>
      </c>
      <c r="G225" s="152"/>
      <c r="H225" s="152">
        <v>158</v>
      </c>
      <c r="I225" s="174">
        <v>155</v>
      </c>
      <c r="J225" s="175" t="s">
        <v>697</v>
      </c>
      <c r="K225" s="124">
        <f t="shared" si="65"/>
        <v>32.5</v>
      </c>
      <c r="L225" s="176">
        <f t="shared" si="66"/>
        <v>0.25896414342629481</v>
      </c>
      <c r="M225" s="177" t="s">
        <v>556</v>
      </c>
      <c r="N225" s="178">
        <v>43067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96">
        <v>104</v>
      </c>
      <c r="B226" s="150">
        <v>43018</v>
      </c>
      <c r="C226" s="150"/>
      <c r="D226" s="151" t="s">
        <v>727</v>
      </c>
      <c r="E226" s="152" t="s">
        <v>580</v>
      </c>
      <c r="F226" s="153">
        <v>895</v>
      </c>
      <c r="G226" s="152"/>
      <c r="H226" s="152">
        <v>1122.5</v>
      </c>
      <c r="I226" s="174">
        <v>1078</v>
      </c>
      <c r="J226" s="175" t="s">
        <v>728</v>
      </c>
      <c r="K226" s="124">
        <v>227.5</v>
      </c>
      <c r="L226" s="176">
        <v>0.25418994413407803</v>
      </c>
      <c r="M226" s="177" t="s">
        <v>556</v>
      </c>
      <c r="N226" s="178">
        <v>43117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96">
        <v>105</v>
      </c>
      <c r="B227" s="150">
        <v>43020</v>
      </c>
      <c r="C227" s="150"/>
      <c r="D227" s="151" t="s">
        <v>338</v>
      </c>
      <c r="E227" s="152" t="s">
        <v>580</v>
      </c>
      <c r="F227" s="153">
        <v>525</v>
      </c>
      <c r="G227" s="152"/>
      <c r="H227" s="152">
        <v>629</v>
      </c>
      <c r="I227" s="174">
        <v>629</v>
      </c>
      <c r="J227" s="218" t="s">
        <v>639</v>
      </c>
      <c r="K227" s="124">
        <v>104</v>
      </c>
      <c r="L227" s="176">
        <v>0.19809523809523799</v>
      </c>
      <c r="M227" s="177" t="s">
        <v>556</v>
      </c>
      <c r="N227" s="178">
        <v>43119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96">
        <v>106</v>
      </c>
      <c r="B228" s="150">
        <v>43046</v>
      </c>
      <c r="C228" s="150"/>
      <c r="D228" s="151" t="s">
        <v>379</v>
      </c>
      <c r="E228" s="152" t="s">
        <v>580</v>
      </c>
      <c r="F228" s="153">
        <v>740</v>
      </c>
      <c r="G228" s="152"/>
      <c r="H228" s="152">
        <v>892.5</v>
      </c>
      <c r="I228" s="174">
        <v>900</v>
      </c>
      <c r="J228" s="175" t="s">
        <v>698</v>
      </c>
      <c r="K228" s="124">
        <f>H228-F228</f>
        <v>152.5</v>
      </c>
      <c r="L228" s="176">
        <f>K228/F228</f>
        <v>0.20608108108108109</v>
      </c>
      <c r="M228" s="177" t="s">
        <v>556</v>
      </c>
      <c r="N228" s="178">
        <v>43052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94">
        <v>107</v>
      </c>
      <c r="B229" s="102">
        <v>43073</v>
      </c>
      <c r="C229" s="102"/>
      <c r="D229" s="103" t="s">
        <v>699</v>
      </c>
      <c r="E229" s="104" t="s">
        <v>580</v>
      </c>
      <c r="F229" s="105">
        <v>118.5</v>
      </c>
      <c r="G229" s="104"/>
      <c r="H229" s="104">
        <v>143.5</v>
      </c>
      <c r="I229" s="122">
        <v>145</v>
      </c>
      <c r="J229" s="137" t="s">
        <v>700</v>
      </c>
      <c r="K229" s="124">
        <f>H229-F229</f>
        <v>25</v>
      </c>
      <c r="L229" s="125">
        <f>K229/F229</f>
        <v>0.2109704641350211</v>
      </c>
      <c r="M229" s="126" t="s">
        <v>556</v>
      </c>
      <c r="N229" s="127">
        <v>43097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95">
        <v>108</v>
      </c>
      <c r="B230" s="106">
        <v>43090</v>
      </c>
      <c r="C230" s="106"/>
      <c r="D230" s="154" t="s">
        <v>420</v>
      </c>
      <c r="E230" s="108" t="s">
        <v>580</v>
      </c>
      <c r="F230" s="109">
        <v>715</v>
      </c>
      <c r="G230" s="109"/>
      <c r="H230" s="110">
        <v>500</v>
      </c>
      <c r="I230" s="128">
        <v>872</v>
      </c>
      <c r="J230" s="134" t="s">
        <v>701</v>
      </c>
      <c r="K230" s="130">
        <f>H230-F230</f>
        <v>-215</v>
      </c>
      <c r="L230" s="131">
        <f>K230/F230</f>
        <v>-0.30069930069930068</v>
      </c>
      <c r="M230" s="132" t="s">
        <v>620</v>
      </c>
      <c r="N230" s="133">
        <v>43670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94">
        <v>109</v>
      </c>
      <c r="B231" s="102">
        <v>43098</v>
      </c>
      <c r="C231" s="102"/>
      <c r="D231" s="103" t="s">
        <v>692</v>
      </c>
      <c r="E231" s="104" t="s">
        <v>580</v>
      </c>
      <c r="F231" s="105">
        <v>435</v>
      </c>
      <c r="G231" s="104"/>
      <c r="H231" s="104">
        <v>542.5</v>
      </c>
      <c r="I231" s="122">
        <v>539</v>
      </c>
      <c r="J231" s="137" t="s">
        <v>639</v>
      </c>
      <c r="K231" s="124">
        <v>107.5</v>
      </c>
      <c r="L231" s="125">
        <v>0.247126436781609</v>
      </c>
      <c r="M231" s="126" t="s">
        <v>556</v>
      </c>
      <c r="N231" s="127">
        <v>43206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94">
        <v>110</v>
      </c>
      <c r="B232" s="102">
        <v>43098</v>
      </c>
      <c r="C232" s="102"/>
      <c r="D232" s="103" t="s">
        <v>530</v>
      </c>
      <c r="E232" s="104" t="s">
        <v>580</v>
      </c>
      <c r="F232" s="105">
        <v>885</v>
      </c>
      <c r="G232" s="104"/>
      <c r="H232" s="104">
        <v>1090</v>
      </c>
      <c r="I232" s="122">
        <v>1084</v>
      </c>
      <c r="J232" s="137" t="s">
        <v>639</v>
      </c>
      <c r="K232" s="124">
        <v>205</v>
      </c>
      <c r="L232" s="125">
        <v>0.23163841807909599</v>
      </c>
      <c r="M232" s="126" t="s">
        <v>556</v>
      </c>
      <c r="N232" s="127">
        <v>43213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342">
        <v>111</v>
      </c>
      <c r="B233" s="328">
        <v>43192</v>
      </c>
      <c r="C233" s="328"/>
      <c r="D233" s="112" t="s">
        <v>709</v>
      </c>
      <c r="E233" s="330" t="s">
        <v>580</v>
      </c>
      <c r="F233" s="332">
        <v>478.5</v>
      </c>
      <c r="G233" s="330"/>
      <c r="H233" s="330">
        <v>442</v>
      </c>
      <c r="I233" s="334">
        <v>613</v>
      </c>
      <c r="J233" s="359" t="s">
        <v>797</v>
      </c>
      <c r="K233" s="130">
        <f>H233-F233</f>
        <v>-36.5</v>
      </c>
      <c r="L233" s="131">
        <f>K233/F233</f>
        <v>-7.6280041797283177E-2</v>
      </c>
      <c r="M233" s="132" t="s">
        <v>620</v>
      </c>
      <c r="N233" s="133">
        <v>43762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95">
        <v>112</v>
      </c>
      <c r="B234" s="106">
        <v>43194</v>
      </c>
      <c r="C234" s="106"/>
      <c r="D234" s="349" t="s">
        <v>779</v>
      </c>
      <c r="E234" s="108" t="s">
        <v>580</v>
      </c>
      <c r="F234" s="109">
        <f>141.5-7.3</f>
        <v>134.19999999999999</v>
      </c>
      <c r="G234" s="109"/>
      <c r="H234" s="110">
        <v>77</v>
      </c>
      <c r="I234" s="128">
        <v>180</v>
      </c>
      <c r="J234" s="359" t="s">
        <v>796</v>
      </c>
      <c r="K234" s="130">
        <f>H234-F234</f>
        <v>-57.199999999999989</v>
      </c>
      <c r="L234" s="131">
        <f>K234/F234</f>
        <v>-0.42622950819672129</v>
      </c>
      <c r="M234" s="132" t="s">
        <v>620</v>
      </c>
      <c r="N234" s="133">
        <v>43522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95">
        <v>113</v>
      </c>
      <c r="B235" s="106">
        <v>43209</v>
      </c>
      <c r="C235" s="106"/>
      <c r="D235" s="107" t="s">
        <v>702</v>
      </c>
      <c r="E235" s="108" t="s">
        <v>580</v>
      </c>
      <c r="F235" s="109">
        <v>430</v>
      </c>
      <c r="G235" s="109"/>
      <c r="H235" s="110">
        <v>220</v>
      </c>
      <c r="I235" s="128">
        <v>537</v>
      </c>
      <c r="J235" s="134" t="s">
        <v>703</v>
      </c>
      <c r="K235" s="130">
        <f>H235-F235</f>
        <v>-210</v>
      </c>
      <c r="L235" s="131">
        <f>K235/F235</f>
        <v>-0.48837209302325579</v>
      </c>
      <c r="M235" s="132" t="s">
        <v>620</v>
      </c>
      <c r="N235" s="133">
        <v>43252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343">
        <v>114</v>
      </c>
      <c r="B236" s="155">
        <v>43220</v>
      </c>
      <c r="C236" s="155"/>
      <c r="D236" s="156" t="s">
        <v>380</v>
      </c>
      <c r="E236" s="157" t="s">
        <v>580</v>
      </c>
      <c r="F236" s="159">
        <v>153.5</v>
      </c>
      <c r="G236" s="159"/>
      <c r="H236" s="159">
        <v>196</v>
      </c>
      <c r="I236" s="159">
        <v>196</v>
      </c>
      <c r="J236" s="336" t="s">
        <v>813</v>
      </c>
      <c r="K236" s="179">
        <f>H236-F236</f>
        <v>42.5</v>
      </c>
      <c r="L236" s="180">
        <f>K236/F236</f>
        <v>0.27687296416938112</v>
      </c>
      <c r="M236" s="158" t="s">
        <v>556</v>
      </c>
      <c r="N236" s="181">
        <v>43605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95">
        <v>115</v>
      </c>
      <c r="B237" s="106">
        <v>43306</v>
      </c>
      <c r="C237" s="106"/>
      <c r="D237" s="107" t="s">
        <v>725</v>
      </c>
      <c r="E237" s="108" t="s">
        <v>580</v>
      </c>
      <c r="F237" s="109">
        <v>27.5</v>
      </c>
      <c r="G237" s="109"/>
      <c r="H237" s="110">
        <v>13.1</v>
      </c>
      <c r="I237" s="128">
        <v>60</v>
      </c>
      <c r="J237" s="134" t="s">
        <v>729</v>
      </c>
      <c r="K237" s="130">
        <v>-14.4</v>
      </c>
      <c r="L237" s="131">
        <v>-0.52363636363636401</v>
      </c>
      <c r="M237" s="132" t="s">
        <v>620</v>
      </c>
      <c r="N237" s="133">
        <v>43138</v>
      </c>
      <c r="O237" s="54"/>
      <c r="P237" s="13"/>
      <c r="Q237" s="13"/>
      <c r="R237" s="14"/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342">
        <v>116</v>
      </c>
      <c r="B238" s="328">
        <v>43318</v>
      </c>
      <c r="C238" s="328"/>
      <c r="D238" s="112" t="s">
        <v>704</v>
      </c>
      <c r="E238" s="330" t="s">
        <v>580</v>
      </c>
      <c r="F238" s="330">
        <v>148.5</v>
      </c>
      <c r="G238" s="330"/>
      <c r="H238" s="330">
        <v>102</v>
      </c>
      <c r="I238" s="334">
        <v>182</v>
      </c>
      <c r="J238" s="134" t="s">
        <v>812</v>
      </c>
      <c r="K238" s="130">
        <f>H238-F238</f>
        <v>-46.5</v>
      </c>
      <c r="L238" s="131">
        <f>K238/F238</f>
        <v>-0.31313131313131315</v>
      </c>
      <c r="M238" s="132" t="s">
        <v>620</v>
      </c>
      <c r="N238" s="133">
        <v>43661</v>
      </c>
      <c r="O238" s="54"/>
      <c r="P238" s="13"/>
      <c r="Q238" s="13"/>
      <c r="R238" s="14"/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94">
        <v>117</v>
      </c>
      <c r="B239" s="102">
        <v>43335</v>
      </c>
      <c r="C239" s="102"/>
      <c r="D239" s="103" t="s">
        <v>730</v>
      </c>
      <c r="E239" s="104" t="s">
        <v>580</v>
      </c>
      <c r="F239" s="152">
        <v>285</v>
      </c>
      <c r="G239" s="104"/>
      <c r="H239" s="104">
        <v>355</v>
      </c>
      <c r="I239" s="122">
        <v>364</v>
      </c>
      <c r="J239" s="137" t="s">
        <v>731</v>
      </c>
      <c r="K239" s="124">
        <v>70</v>
      </c>
      <c r="L239" s="125">
        <v>0.24561403508771901</v>
      </c>
      <c r="M239" s="126" t="s">
        <v>556</v>
      </c>
      <c r="N239" s="127">
        <v>43455</v>
      </c>
      <c r="O239" s="54"/>
      <c r="P239" s="13"/>
      <c r="Q239" s="13"/>
      <c r="R239" s="14"/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94">
        <v>118</v>
      </c>
      <c r="B240" s="102">
        <v>43341</v>
      </c>
      <c r="C240" s="102"/>
      <c r="D240" s="103" t="s">
        <v>370</v>
      </c>
      <c r="E240" s="104" t="s">
        <v>580</v>
      </c>
      <c r="F240" s="152">
        <v>525</v>
      </c>
      <c r="G240" s="104"/>
      <c r="H240" s="104">
        <v>585</v>
      </c>
      <c r="I240" s="122">
        <v>635</v>
      </c>
      <c r="J240" s="137" t="s">
        <v>705</v>
      </c>
      <c r="K240" s="124">
        <f t="shared" ref="K240:K252" si="67">H240-F240</f>
        <v>60</v>
      </c>
      <c r="L240" s="125">
        <f t="shared" ref="L240:L252" si="68">K240/F240</f>
        <v>0.11428571428571428</v>
      </c>
      <c r="M240" s="126" t="s">
        <v>556</v>
      </c>
      <c r="N240" s="127">
        <v>43662</v>
      </c>
      <c r="O240" s="54"/>
      <c r="P240" s="13"/>
      <c r="Q240" s="13"/>
      <c r="R240" s="14"/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194">
        <v>119</v>
      </c>
      <c r="B241" s="102">
        <v>43395</v>
      </c>
      <c r="C241" s="102"/>
      <c r="D241" s="103" t="s">
        <v>357</v>
      </c>
      <c r="E241" s="104" t="s">
        <v>580</v>
      </c>
      <c r="F241" s="152">
        <v>475</v>
      </c>
      <c r="G241" s="104"/>
      <c r="H241" s="104">
        <v>574</v>
      </c>
      <c r="I241" s="122">
        <v>570</v>
      </c>
      <c r="J241" s="137" t="s">
        <v>639</v>
      </c>
      <c r="K241" s="124">
        <f t="shared" si="67"/>
        <v>99</v>
      </c>
      <c r="L241" s="125">
        <f t="shared" si="68"/>
        <v>0.20842105263157895</v>
      </c>
      <c r="M241" s="126" t="s">
        <v>556</v>
      </c>
      <c r="N241" s="127">
        <v>43403</v>
      </c>
      <c r="O241" s="54"/>
      <c r="P241" s="13"/>
      <c r="Q241" s="13"/>
      <c r="R241" s="14"/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196">
        <v>120</v>
      </c>
      <c r="B242" s="150">
        <v>43397</v>
      </c>
      <c r="C242" s="150"/>
      <c r="D242" s="376" t="s">
        <v>377</v>
      </c>
      <c r="E242" s="152" t="s">
        <v>580</v>
      </c>
      <c r="F242" s="152">
        <v>707.5</v>
      </c>
      <c r="G242" s="152"/>
      <c r="H242" s="152">
        <v>872</v>
      </c>
      <c r="I242" s="174">
        <v>872</v>
      </c>
      <c r="J242" s="175" t="s">
        <v>639</v>
      </c>
      <c r="K242" s="124">
        <f t="shared" si="67"/>
        <v>164.5</v>
      </c>
      <c r="L242" s="176">
        <f t="shared" si="68"/>
        <v>0.23250883392226149</v>
      </c>
      <c r="M242" s="177" t="s">
        <v>556</v>
      </c>
      <c r="N242" s="178">
        <v>43482</v>
      </c>
      <c r="O242" s="54"/>
      <c r="P242" s="13"/>
      <c r="Q242" s="13"/>
      <c r="R242" s="14"/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96">
        <v>121</v>
      </c>
      <c r="B243" s="150">
        <v>43398</v>
      </c>
      <c r="C243" s="150"/>
      <c r="D243" s="376" t="s">
        <v>339</v>
      </c>
      <c r="E243" s="152" t="s">
        <v>580</v>
      </c>
      <c r="F243" s="152">
        <v>162</v>
      </c>
      <c r="G243" s="152"/>
      <c r="H243" s="152">
        <v>204</v>
      </c>
      <c r="I243" s="174">
        <v>209</v>
      </c>
      <c r="J243" s="175" t="s">
        <v>811</v>
      </c>
      <c r="K243" s="124">
        <f t="shared" si="67"/>
        <v>42</v>
      </c>
      <c r="L243" s="176">
        <f t="shared" si="68"/>
        <v>0.25925925925925924</v>
      </c>
      <c r="M243" s="177" t="s">
        <v>556</v>
      </c>
      <c r="N243" s="178">
        <v>43539</v>
      </c>
      <c r="O243" s="54"/>
      <c r="P243" s="13"/>
      <c r="Q243" s="13"/>
      <c r="R243" s="14"/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97">
        <v>122</v>
      </c>
      <c r="B244" s="198">
        <v>43399</v>
      </c>
      <c r="C244" s="198"/>
      <c r="D244" s="151" t="s">
        <v>465</v>
      </c>
      <c r="E244" s="199" t="s">
        <v>580</v>
      </c>
      <c r="F244" s="199">
        <v>240</v>
      </c>
      <c r="G244" s="199"/>
      <c r="H244" s="199">
        <v>297</v>
      </c>
      <c r="I244" s="219">
        <v>297</v>
      </c>
      <c r="J244" s="175" t="s">
        <v>639</v>
      </c>
      <c r="K244" s="220">
        <f t="shared" si="67"/>
        <v>57</v>
      </c>
      <c r="L244" s="221">
        <f t="shared" si="68"/>
        <v>0.23749999999999999</v>
      </c>
      <c r="M244" s="222" t="s">
        <v>556</v>
      </c>
      <c r="N244" s="223">
        <v>43417</v>
      </c>
      <c r="O244" s="54"/>
      <c r="P244" s="13"/>
      <c r="Q244" s="13"/>
      <c r="R244" s="14"/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94">
        <v>123</v>
      </c>
      <c r="B245" s="102">
        <v>43439</v>
      </c>
      <c r="C245" s="102"/>
      <c r="D245" s="144" t="s">
        <v>706</v>
      </c>
      <c r="E245" s="104" t="s">
        <v>580</v>
      </c>
      <c r="F245" s="104">
        <v>202.5</v>
      </c>
      <c r="G245" s="104"/>
      <c r="H245" s="104">
        <v>255</v>
      </c>
      <c r="I245" s="122">
        <v>252</v>
      </c>
      <c r="J245" s="137" t="s">
        <v>639</v>
      </c>
      <c r="K245" s="124">
        <f t="shared" si="67"/>
        <v>52.5</v>
      </c>
      <c r="L245" s="125">
        <f t="shared" si="68"/>
        <v>0.25925925925925924</v>
      </c>
      <c r="M245" s="126" t="s">
        <v>556</v>
      </c>
      <c r="N245" s="127">
        <v>43542</v>
      </c>
      <c r="O245" s="54"/>
      <c r="P245" s="13"/>
      <c r="Q245" s="13"/>
      <c r="R245" s="90" t="s">
        <v>708</v>
      </c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97">
        <v>124</v>
      </c>
      <c r="B246" s="198">
        <v>43465</v>
      </c>
      <c r="C246" s="102"/>
      <c r="D246" s="376" t="s">
        <v>402</v>
      </c>
      <c r="E246" s="199" t="s">
        <v>580</v>
      </c>
      <c r="F246" s="199">
        <v>710</v>
      </c>
      <c r="G246" s="199"/>
      <c r="H246" s="199">
        <v>866</v>
      </c>
      <c r="I246" s="219">
        <v>866</v>
      </c>
      <c r="J246" s="175" t="s">
        <v>639</v>
      </c>
      <c r="K246" s="124">
        <f t="shared" si="67"/>
        <v>156</v>
      </c>
      <c r="L246" s="125">
        <f t="shared" si="68"/>
        <v>0.21971830985915494</v>
      </c>
      <c r="M246" s="126" t="s">
        <v>556</v>
      </c>
      <c r="N246" s="338">
        <v>43553</v>
      </c>
      <c r="O246" s="54"/>
      <c r="P246" s="13"/>
      <c r="Q246" s="13"/>
      <c r="R246" s="14" t="s">
        <v>708</v>
      </c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97">
        <v>125</v>
      </c>
      <c r="B247" s="198">
        <v>43522</v>
      </c>
      <c r="C247" s="198"/>
      <c r="D247" s="376" t="s">
        <v>139</v>
      </c>
      <c r="E247" s="199" t="s">
        <v>580</v>
      </c>
      <c r="F247" s="199">
        <v>337.25</v>
      </c>
      <c r="G247" s="199"/>
      <c r="H247" s="199">
        <v>398.5</v>
      </c>
      <c r="I247" s="219">
        <v>411</v>
      </c>
      <c r="J247" s="137" t="s">
        <v>810</v>
      </c>
      <c r="K247" s="124">
        <f t="shared" si="67"/>
        <v>61.25</v>
      </c>
      <c r="L247" s="125">
        <f t="shared" si="68"/>
        <v>0.1816160118606375</v>
      </c>
      <c r="M247" s="126" t="s">
        <v>556</v>
      </c>
      <c r="N247" s="338">
        <v>43760</v>
      </c>
      <c r="O247" s="54"/>
      <c r="P247" s="13"/>
      <c r="Q247" s="13"/>
      <c r="R247" s="90" t="s">
        <v>708</v>
      </c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344">
        <v>126</v>
      </c>
      <c r="B248" s="160">
        <v>43559</v>
      </c>
      <c r="C248" s="160"/>
      <c r="D248" s="161" t="s">
        <v>394</v>
      </c>
      <c r="E248" s="162" t="s">
        <v>580</v>
      </c>
      <c r="F248" s="162">
        <v>130</v>
      </c>
      <c r="G248" s="162"/>
      <c r="H248" s="162">
        <v>65</v>
      </c>
      <c r="I248" s="182">
        <v>158</v>
      </c>
      <c r="J248" s="134" t="s">
        <v>707</v>
      </c>
      <c r="K248" s="130">
        <f t="shared" si="67"/>
        <v>-65</v>
      </c>
      <c r="L248" s="131">
        <f t="shared" si="68"/>
        <v>-0.5</v>
      </c>
      <c r="M248" s="132" t="s">
        <v>620</v>
      </c>
      <c r="N248" s="133">
        <v>43726</v>
      </c>
      <c r="O248" s="54"/>
      <c r="P248" s="13"/>
      <c r="Q248" s="13"/>
      <c r="R248" s="14" t="s">
        <v>710</v>
      </c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345">
        <v>127</v>
      </c>
      <c r="B249" s="183">
        <v>43017</v>
      </c>
      <c r="C249" s="183"/>
      <c r="D249" s="184" t="s">
        <v>166</v>
      </c>
      <c r="E249" s="185" t="s">
        <v>580</v>
      </c>
      <c r="F249" s="186">
        <v>141.5</v>
      </c>
      <c r="G249" s="187"/>
      <c r="H249" s="187">
        <v>183.5</v>
      </c>
      <c r="I249" s="187">
        <v>210</v>
      </c>
      <c r="J249" s="208" t="s">
        <v>801</v>
      </c>
      <c r="K249" s="209">
        <f t="shared" si="67"/>
        <v>42</v>
      </c>
      <c r="L249" s="210">
        <f t="shared" si="68"/>
        <v>0.29681978798586572</v>
      </c>
      <c r="M249" s="186" t="s">
        <v>556</v>
      </c>
      <c r="N249" s="211">
        <v>43042</v>
      </c>
      <c r="O249" s="54"/>
      <c r="P249" s="13"/>
      <c r="Q249" s="13"/>
      <c r="R249" s="90" t="s">
        <v>710</v>
      </c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344">
        <v>128</v>
      </c>
      <c r="B250" s="160">
        <v>43074</v>
      </c>
      <c r="C250" s="160"/>
      <c r="D250" s="161" t="s">
        <v>295</v>
      </c>
      <c r="E250" s="162" t="s">
        <v>580</v>
      </c>
      <c r="F250" s="163">
        <v>172</v>
      </c>
      <c r="G250" s="162"/>
      <c r="H250" s="162">
        <v>155.25</v>
      </c>
      <c r="I250" s="182">
        <v>230</v>
      </c>
      <c r="J250" s="359" t="s">
        <v>794</v>
      </c>
      <c r="K250" s="130">
        <f t="shared" ref="K250" si="69">H250-F250</f>
        <v>-16.75</v>
      </c>
      <c r="L250" s="131">
        <f t="shared" ref="L250" si="70">K250/F250</f>
        <v>-9.7383720930232565E-2</v>
      </c>
      <c r="M250" s="132" t="s">
        <v>620</v>
      </c>
      <c r="N250" s="133">
        <v>43787</v>
      </c>
      <c r="O250" s="54"/>
      <c r="P250" s="13"/>
      <c r="Q250" s="13"/>
      <c r="R250" s="14" t="s">
        <v>710</v>
      </c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345">
        <v>129</v>
      </c>
      <c r="B251" s="183">
        <v>43398</v>
      </c>
      <c r="C251" s="183"/>
      <c r="D251" s="184" t="s">
        <v>103</v>
      </c>
      <c r="E251" s="185" t="s">
        <v>580</v>
      </c>
      <c r="F251" s="187">
        <v>698.5</v>
      </c>
      <c r="G251" s="187"/>
      <c r="H251" s="187">
        <v>850</v>
      </c>
      <c r="I251" s="187">
        <v>890</v>
      </c>
      <c r="J251" s="212" t="s">
        <v>807</v>
      </c>
      <c r="K251" s="209">
        <f t="shared" si="67"/>
        <v>151.5</v>
      </c>
      <c r="L251" s="210">
        <f t="shared" si="68"/>
        <v>0.21689334287759485</v>
      </c>
      <c r="M251" s="186" t="s">
        <v>556</v>
      </c>
      <c r="N251" s="211">
        <v>43453</v>
      </c>
      <c r="O251" s="54"/>
      <c r="P251" s="13"/>
      <c r="Q251" s="13"/>
      <c r="R251" s="14" t="s">
        <v>708</v>
      </c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97">
        <v>130</v>
      </c>
      <c r="B252" s="155">
        <v>42877</v>
      </c>
      <c r="C252" s="155"/>
      <c r="D252" s="156" t="s">
        <v>369</v>
      </c>
      <c r="E252" s="157" t="s">
        <v>580</v>
      </c>
      <c r="F252" s="158">
        <v>127.6</v>
      </c>
      <c r="G252" s="159"/>
      <c r="H252" s="159">
        <v>138</v>
      </c>
      <c r="I252" s="159">
        <v>190</v>
      </c>
      <c r="J252" s="360" t="s">
        <v>798</v>
      </c>
      <c r="K252" s="179">
        <f t="shared" si="67"/>
        <v>10.400000000000006</v>
      </c>
      <c r="L252" s="180">
        <f t="shared" si="68"/>
        <v>8.1504702194357417E-2</v>
      </c>
      <c r="M252" s="158" t="s">
        <v>556</v>
      </c>
      <c r="N252" s="181">
        <v>43774</v>
      </c>
      <c r="O252" s="54"/>
      <c r="P252" s="13"/>
      <c r="Q252" s="13"/>
      <c r="R252" s="90" t="s">
        <v>710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97">
        <v>131</v>
      </c>
      <c r="B253" s="155">
        <v>43158</v>
      </c>
      <c r="C253" s="155"/>
      <c r="D253" s="156" t="s">
        <v>711</v>
      </c>
      <c r="E253" s="157" t="s">
        <v>580</v>
      </c>
      <c r="F253" s="158">
        <v>317</v>
      </c>
      <c r="G253" s="159"/>
      <c r="H253" s="159">
        <v>382.5</v>
      </c>
      <c r="I253" s="159">
        <v>398</v>
      </c>
      <c r="J253" s="360" t="s">
        <v>839</v>
      </c>
      <c r="K253" s="179">
        <f t="shared" ref="K253" si="71">H253-F253</f>
        <v>65.5</v>
      </c>
      <c r="L253" s="180">
        <f t="shared" ref="L253" si="72">K253/F253</f>
        <v>0.20662460567823343</v>
      </c>
      <c r="M253" s="158" t="s">
        <v>556</v>
      </c>
      <c r="N253" s="181">
        <v>44238</v>
      </c>
      <c r="O253" s="54"/>
      <c r="P253" s="13"/>
      <c r="Q253" s="13"/>
      <c r="R253" s="322" t="s">
        <v>710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344">
        <v>132</v>
      </c>
      <c r="B254" s="160">
        <v>43164</v>
      </c>
      <c r="C254" s="160"/>
      <c r="D254" s="161" t="s">
        <v>133</v>
      </c>
      <c r="E254" s="162" t="s">
        <v>580</v>
      </c>
      <c r="F254" s="163">
        <f>510-14.4</f>
        <v>495.6</v>
      </c>
      <c r="G254" s="162"/>
      <c r="H254" s="162">
        <v>350</v>
      </c>
      <c r="I254" s="182">
        <v>672</v>
      </c>
      <c r="J254" s="359" t="s">
        <v>803</v>
      </c>
      <c r="K254" s="130">
        <f t="shared" ref="K254" si="73">H254-F254</f>
        <v>-145.60000000000002</v>
      </c>
      <c r="L254" s="131">
        <f t="shared" ref="L254" si="74">K254/F254</f>
        <v>-0.29378531073446329</v>
      </c>
      <c r="M254" s="132" t="s">
        <v>620</v>
      </c>
      <c r="N254" s="133">
        <v>43887</v>
      </c>
      <c r="O254" s="54"/>
      <c r="P254" s="13"/>
      <c r="Q254" s="13"/>
      <c r="R254" s="14" t="s">
        <v>708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344">
        <v>133</v>
      </c>
      <c r="B255" s="160">
        <v>43237</v>
      </c>
      <c r="C255" s="160"/>
      <c r="D255" s="161" t="s">
        <v>459</v>
      </c>
      <c r="E255" s="162" t="s">
        <v>580</v>
      </c>
      <c r="F255" s="163">
        <v>230.3</v>
      </c>
      <c r="G255" s="162"/>
      <c r="H255" s="162">
        <v>102.5</v>
      </c>
      <c r="I255" s="182">
        <v>348</v>
      </c>
      <c r="J255" s="359" t="s">
        <v>805</v>
      </c>
      <c r="K255" s="130">
        <f t="shared" ref="K255:K256" si="75">H255-F255</f>
        <v>-127.80000000000001</v>
      </c>
      <c r="L255" s="131">
        <f t="shared" ref="L255:L256" si="76">K255/F255</f>
        <v>-0.55492835432045162</v>
      </c>
      <c r="M255" s="132" t="s">
        <v>620</v>
      </c>
      <c r="N255" s="133">
        <v>43896</v>
      </c>
      <c r="O255" s="54"/>
      <c r="P255" s="13"/>
      <c r="Q255" s="13"/>
      <c r="R255" s="324" t="s">
        <v>708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97">
        <v>134</v>
      </c>
      <c r="B256" s="155">
        <v>43258</v>
      </c>
      <c r="C256" s="155"/>
      <c r="D256" s="156" t="s">
        <v>426</v>
      </c>
      <c r="E256" s="157" t="s">
        <v>580</v>
      </c>
      <c r="F256" s="158">
        <f>342.5-5.1</f>
        <v>337.4</v>
      </c>
      <c r="G256" s="159"/>
      <c r="H256" s="159">
        <v>412.5</v>
      </c>
      <c r="I256" s="159">
        <v>439</v>
      </c>
      <c r="J256" s="360" t="s">
        <v>837</v>
      </c>
      <c r="K256" s="179">
        <f t="shared" si="75"/>
        <v>75.100000000000023</v>
      </c>
      <c r="L256" s="180">
        <f t="shared" si="76"/>
        <v>0.22258446947243635</v>
      </c>
      <c r="M256" s="158" t="s">
        <v>556</v>
      </c>
      <c r="N256" s="181">
        <v>44230</v>
      </c>
      <c r="O256" s="54"/>
      <c r="P256" s="13"/>
      <c r="Q256" s="13"/>
      <c r="R256" s="90" t="s">
        <v>710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205">
        <v>135</v>
      </c>
      <c r="B257" s="190">
        <v>43285</v>
      </c>
      <c r="C257" s="190"/>
      <c r="D257" s="193" t="s">
        <v>48</v>
      </c>
      <c r="E257" s="191" t="s">
        <v>580</v>
      </c>
      <c r="F257" s="189">
        <f>127.5-5.53</f>
        <v>121.97</v>
      </c>
      <c r="G257" s="191"/>
      <c r="H257" s="191"/>
      <c r="I257" s="213">
        <v>170</v>
      </c>
      <c r="J257" s="225" t="s">
        <v>558</v>
      </c>
      <c r="K257" s="215"/>
      <c r="L257" s="216"/>
      <c r="M257" s="214" t="s">
        <v>558</v>
      </c>
      <c r="N257" s="217"/>
      <c r="O257" s="54"/>
      <c r="P257" s="13"/>
      <c r="Q257" s="13"/>
      <c r="R257" s="14" t="s">
        <v>708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344">
        <v>136</v>
      </c>
      <c r="B258" s="160">
        <v>43294</v>
      </c>
      <c r="C258" s="160"/>
      <c r="D258" s="161" t="s">
        <v>239</v>
      </c>
      <c r="E258" s="162" t="s">
        <v>580</v>
      </c>
      <c r="F258" s="163">
        <v>46.5</v>
      </c>
      <c r="G258" s="162"/>
      <c r="H258" s="162">
        <v>17</v>
      </c>
      <c r="I258" s="182">
        <v>59</v>
      </c>
      <c r="J258" s="359" t="s">
        <v>802</v>
      </c>
      <c r="K258" s="130">
        <f t="shared" ref="K258" si="77">H258-F258</f>
        <v>-29.5</v>
      </c>
      <c r="L258" s="131">
        <f t="shared" ref="L258" si="78">K258/F258</f>
        <v>-0.63440860215053763</v>
      </c>
      <c r="M258" s="132" t="s">
        <v>620</v>
      </c>
      <c r="N258" s="133">
        <v>43887</v>
      </c>
      <c r="O258" s="54"/>
      <c r="P258" s="13"/>
      <c r="Q258" s="13"/>
      <c r="R258" s="14" t="s">
        <v>708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346">
        <v>137</v>
      </c>
      <c r="B259" s="188">
        <v>43396</v>
      </c>
      <c r="C259" s="188"/>
      <c r="D259" s="193" t="s">
        <v>404</v>
      </c>
      <c r="E259" s="191" t="s">
        <v>580</v>
      </c>
      <c r="F259" s="192">
        <v>156.5</v>
      </c>
      <c r="G259" s="191"/>
      <c r="H259" s="191"/>
      <c r="I259" s="213">
        <v>191</v>
      </c>
      <c r="J259" s="225" t="s">
        <v>558</v>
      </c>
      <c r="K259" s="215"/>
      <c r="L259" s="216"/>
      <c r="M259" s="214" t="s">
        <v>558</v>
      </c>
      <c r="N259" s="217"/>
      <c r="O259" s="54"/>
      <c r="P259" s="13"/>
      <c r="Q259" s="13"/>
      <c r="R259" s="14" t="s">
        <v>708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346">
        <v>138</v>
      </c>
      <c r="B260" s="188">
        <v>43439</v>
      </c>
      <c r="C260" s="188"/>
      <c r="D260" s="193" t="s">
        <v>321</v>
      </c>
      <c r="E260" s="191" t="s">
        <v>580</v>
      </c>
      <c r="F260" s="192">
        <v>259.5</v>
      </c>
      <c r="G260" s="191"/>
      <c r="H260" s="191"/>
      <c r="I260" s="213">
        <v>321</v>
      </c>
      <c r="J260" s="225" t="s">
        <v>558</v>
      </c>
      <c r="K260" s="215"/>
      <c r="L260" s="216"/>
      <c r="M260" s="214" t="s">
        <v>558</v>
      </c>
      <c r="N260" s="217"/>
      <c r="O260" s="13"/>
      <c r="P260" s="13"/>
      <c r="Q260" s="13"/>
      <c r="R260" s="14" t="s">
        <v>708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344">
        <v>139</v>
      </c>
      <c r="B261" s="160">
        <v>43439</v>
      </c>
      <c r="C261" s="160"/>
      <c r="D261" s="161" t="s">
        <v>732</v>
      </c>
      <c r="E261" s="162" t="s">
        <v>580</v>
      </c>
      <c r="F261" s="162">
        <v>715</v>
      </c>
      <c r="G261" s="162"/>
      <c r="H261" s="162">
        <v>445</v>
      </c>
      <c r="I261" s="182">
        <v>840</v>
      </c>
      <c r="J261" s="134" t="s">
        <v>782</v>
      </c>
      <c r="K261" s="130">
        <f t="shared" ref="K261:K264" si="79">H261-F261</f>
        <v>-270</v>
      </c>
      <c r="L261" s="131">
        <f t="shared" ref="L261:L264" si="80">K261/F261</f>
        <v>-0.3776223776223776</v>
      </c>
      <c r="M261" s="132" t="s">
        <v>620</v>
      </c>
      <c r="N261" s="133">
        <v>43800</v>
      </c>
      <c r="O261" s="54"/>
      <c r="P261" s="13"/>
      <c r="Q261" s="13"/>
      <c r="R261" s="14" t="s">
        <v>708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97">
        <v>140</v>
      </c>
      <c r="B262" s="198">
        <v>43469</v>
      </c>
      <c r="C262" s="198"/>
      <c r="D262" s="151" t="s">
        <v>143</v>
      </c>
      <c r="E262" s="199" t="s">
        <v>580</v>
      </c>
      <c r="F262" s="199">
        <v>875</v>
      </c>
      <c r="G262" s="199"/>
      <c r="H262" s="199">
        <v>1165</v>
      </c>
      <c r="I262" s="219">
        <v>1185</v>
      </c>
      <c r="J262" s="137" t="s">
        <v>808</v>
      </c>
      <c r="K262" s="124">
        <f t="shared" si="79"/>
        <v>290</v>
      </c>
      <c r="L262" s="125">
        <f t="shared" si="80"/>
        <v>0.33142857142857141</v>
      </c>
      <c r="M262" s="126" t="s">
        <v>556</v>
      </c>
      <c r="N262" s="338">
        <v>43847</v>
      </c>
      <c r="O262" s="54"/>
      <c r="P262" s="13"/>
      <c r="Q262" s="13"/>
      <c r="R262" s="324" t="s">
        <v>708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97">
        <v>141</v>
      </c>
      <c r="B263" s="198">
        <v>43559</v>
      </c>
      <c r="C263" s="198"/>
      <c r="D263" s="376" t="s">
        <v>336</v>
      </c>
      <c r="E263" s="199" t="s">
        <v>580</v>
      </c>
      <c r="F263" s="199">
        <f>387-14.63</f>
        <v>372.37</v>
      </c>
      <c r="G263" s="199"/>
      <c r="H263" s="199">
        <v>490</v>
      </c>
      <c r="I263" s="219">
        <v>490</v>
      </c>
      <c r="J263" s="137" t="s">
        <v>639</v>
      </c>
      <c r="K263" s="124">
        <f t="shared" si="79"/>
        <v>117.63</v>
      </c>
      <c r="L263" s="125">
        <f t="shared" si="80"/>
        <v>0.31589548030185027</v>
      </c>
      <c r="M263" s="126" t="s">
        <v>556</v>
      </c>
      <c r="N263" s="338">
        <v>43850</v>
      </c>
      <c r="O263" s="54"/>
      <c r="P263" s="13"/>
      <c r="Q263" s="13"/>
      <c r="R263" s="324" t="s">
        <v>708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344">
        <v>142</v>
      </c>
      <c r="B264" s="160">
        <v>43578</v>
      </c>
      <c r="C264" s="160"/>
      <c r="D264" s="161" t="s">
        <v>733</v>
      </c>
      <c r="E264" s="162" t="s">
        <v>557</v>
      </c>
      <c r="F264" s="162">
        <v>220</v>
      </c>
      <c r="G264" s="162"/>
      <c r="H264" s="162">
        <v>127.5</v>
      </c>
      <c r="I264" s="182">
        <v>284</v>
      </c>
      <c r="J264" s="359" t="s">
        <v>806</v>
      </c>
      <c r="K264" s="130">
        <f t="shared" si="79"/>
        <v>-92.5</v>
      </c>
      <c r="L264" s="131">
        <f t="shared" si="80"/>
        <v>-0.42045454545454547</v>
      </c>
      <c r="M264" s="132" t="s">
        <v>620</v>
      </c>
      <c r="N264" s="133">
        <v>43896</v>
      </c>
      <c r="O264" s="54"/>
      <c r="P264" s="13"/>
      <c r="Q264" s="13"/>
      <c r="R264" s="14" t="s">
        <v>708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97">
        <v>143</v>
      </c>
      <c r="B265" s="198">
        <v>43622</v>
      </c>
      <c r="C265" s="198"/>
      <c r="D265" s="376" t="s">
        <v>466</v>
      </c>
      <c r="E265" s="199" t="s">
        <v>557</v>
      </c>
      <c r="F265" s="199">
        <v>332.8</v>
      </c>
      <c r="G265" s="199"/>
      <c r="H265" s="199">
        <v>405</v>
      </c>
      <c r="I265" s="219">
        <v>419</v>
      </c>
      <c r="J265" s="137" t="s">
        <v>809</v>
      </c>
      <c r="K265" s="124">
        <f t="shared" ref="K265" si="81">H265-F265</f>
        <v>72.199999999999989</v>
      </c>
      <c r="L265" s="125">
        <f t="shared" ref="L265" si="82">K265/F265</f>
        <v>0.21694711538461534</v>
      </c>
      <c r="M265" s="126" t="s">
        <v>556</v>
      </c>
      <c r="N265" s="338">
        <v>43860</v>
      </c>
      <c r="O265" s="54"/>
      <c r="P265" s="13"/>
      <c r="Q265" s="13"/>
      <c r="R265" s="14" t="s">
        <v>710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140">
        <v>144</v>
      </c>
      <c r="B266" s="139">
        <v>43641</v>
      </c>
      <c r="C266" s="139"/>
      <c r="D266" s="140" t="s">
        <v>137</v>
      </c>
      <c r="E266" s="141" t="s">
        <v>580</v>
      </c>
      <c r="F266" s="142">
        <v>386</v>
      </c>
      <c r="G266" s="143"/>
      <c r="H266" s="143">
        <v>395</v>
      </c>
      <c r="I266" s="143">
        <v>452</v>
      </c>
      <c r="J266" s="166" t="s">
        <v>799</v>
      </c>
      <c r="K266" s="167">
        <f t="shared" ref="K266" si="83">H266-F266</f>
        <v>9</v>
      </c>
      <c r="L266" s="168">
        <f t="shared" ref="L266" si="84">K266/F266</f>
        <v>2.3316062176165803E-2</v>
      </c>
      <c r="M266" s="169" t="s">
        <v>665</v>
      </c>
      <c r="N266" s="170">
        <v>43868</v>
      </c>
      <c r="O266" s="13"/>
      <c r="P266" s="13"/>
      <c r="Q266" s="13"/>
      <c r="R266" s="14" t="s">
        <v>710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347">
        <v>145</v>
      </c>
      <c r="B267" s="188">
        <v>43707</v>
      </c>
      <c r="C267" s="188"/>
      <c r="D267" s="193" t="s">
        <v>255</v>
      </c>
      <c r="E267" s="191" t="s">
        <v>580</v>
      </c>
      <c r="F267" s="191" t="s">
        <v>712</v>
      </c>
      <c r="G267" s="191"/>
      <c r="H267" s="191"/>
      <c r="I267" s="213">
        <v>190</v>
      </c>
      <c r="J267" s="225" t="s">
        <v>558</v>
      </c>
      <c r="K267" s="215"/>
      <c r="L267" s="216"/>
      <c r="M267" s="335" t="s">
        <v>558</v>
      </c>
      <c r="N267" s="217"/>
      <c r="O267" s="13"/>
      <c r="P267" s="13"/>
      <c r="Q267" s="13"/>
      <c r="R267" s="324" t="s">
        <v>708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97">
        <v>146</v>
      </c>
      <c r="B268" s="198">
        <v>43731</v>
      </c>
      <c r="C268" s="198"/>
      <c r="D268" s="151" t="s">
        <v>418</v>
      </c>
      <c r="E268" s="199" t="s">
        <v>580</v>
      </c>
      <c r="F268" s="199">
        <v>235</v>
      </c>
      <c r="G268" s="199"/>
      <c r="H268" s="199">
        <v>295</v>
      </c>
      <c r="I268" s="219">
        <v>296</v>
      </c>
      <c r="J268" s="137" t="s">
        <v>787</v>
      </c>
      <c r="K268" s="124">
        <f t="shared" ref="K268" si="85">H268-F268</f>
        <v>60</v>
      </c>
      <c r="L268" s="125">
        <f t="shared" ref="L268" si="86">K268/F268</f>
        <v>0.25531914893617019</v>
      </c>
      <c r="M268" s="126" t="s">
        <v>556</v>
      </c>
      <c r="N268" s="338">
        <v>43844</v>
      </c>
      <c r="O268" s="54"/>
      <c r="P268" s="13"/>
      <c r="Q268" s="13"/>
      <c r="R268" s="14" t="s">
        <v>710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97">
        <v>147</v>
      </c>
      <c r="B269" s="198">
        <v>43752</v>
      </c>
      <c r="C269" s="198"/>
      <c r="D269" s="151" t="s">
        <v>778</v>
      </c>
      <c r="E269" s="199" t="s">
        <v>580</v>
      </c>
      <c r="F269" s="199">
        <v>277.5</v>
      </c>
      <c r="G269" s="199"/>
      <c r="H269" s="199">
        <v>333</v>
      </c>
      <c r="I269" s="219">
        <v>333</v>
      </c>
      <c r="J269" s="137" t="s">
        <v>788</v>
      </c>
      <c r="K269" s="124">
        <f t="shared" ref="K269" si="87">H269-F269</f>
        <v>55.5</v>
      </c>
      <c r="L269" s="125">
        <f t="shared" ref="L269" si="88">K269/F269</f>
        <v>0.2</v>
      </c>
      <c r="M269" s="126" t="s">
        <v>556</v>
      </c>
      <c r="N269" s="338">
        <v>43846</v>
      </c>
      <c r="O269" s="54"/>
      <c r="P269" s="13"/>
      <c r="Q269" s="13"/>
      <c r="R269" s="324" t="s">
        <v>708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97">
        <v>148</v>
      </c>
      <c r="B270" s="198">
        <v>43752</v>
      </c>
      <c r="C270" s="198"/>
      <c r="D270" s="151" t="s">
        <v>777</v>
      </c>
      <c r="E270" s="199" t="s">
        <v>580</v>
      </c>
      <c r="F270" s="199">
        <v>930</v>
      </c>
      <c r="G270" s="199"/>
      <c r="H270" s="199">
        <v>1165</v>
      </c>
      <c r="I270" s="219">
        <v>1200</v>
      </c>
      <c r="J270" s="137" t="s">
        <v>789</v>
      </c>
      <c r="K270" s="124">
        <f t="shared" ref="K270" si="89">H270-F270</f>
        <v>235</v>
      </c>
      <c r="L270" s="125">
        <f t="shared" ref="L270" si="90">K270/F270</f>
        <v>0.25268817204301075</v>
      </c>
      <c r="M270" s="126" t="s">
        <v>556</v>
      </c>
      <c r="N270" s="338">
        <v>43847</v>
      </c>
      <c r="O270" s="54"/>
      <c r="P270" s="13"/>
      <c r="Q270" s="13"/>
      <c r="R270" s="324" t="s">
        <v>710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346">
        <v>149</v>
      </c>
      <c r="B271" s="327">
        <v>43753</v>
      </c>
      <c r="C271" s="202"/>
      <c r="D271" s="348" t="s">
        <v>776</v>
      </c>
      <c r="E271" s="329" t="s">
        <v>580</v>
      </c>
      <c r="F271" s="331">
        <v>111</v>
      </c>
      <c r="G271" s="329"/>
      <c r="H271" s="329"/>
      <c r="I271" s="333">
        <v>141</v>
      </c>
      <c r="J271" s="225" t="s">
        <v>558</v>
      </c>
      <c r="K271" s="225"/>
      <c r="L271" s="119"/>
      <c r="M271" s="337" t="s">
        <v>558</v>
      </c>
      <c r="N271" s="227"/>
      <c r="O271" s="13"/>
      <c r="P271" s="13"/>
      <c r="Q271" s="13"/>
      <c r="R271" s="324" t="s">
        <v>710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197">
        <v>150</v>
      </c>
      <c r="B272" s="198">
        <v>43753</v>
      </c>
      <c r="C272" s="198"/>
      <c r="D272" s="151" t="s">
        <v>775</v>
      </c>
      <c r="E272" s="199" t="s">
        <v>580</v>
      </c>
      <c r="F272" s="200">
        <v>296</v>
      </c>
      <c r="G272" s="199"/>
      <c r="H272" s="199">
        <v>370</v>
      </c>
      <c r="I272" s="219">
        <v>370</v>
      </c>
      <c r="J272" s="137" t="s">
        <v>639</v>
      </c>
      <c r="K272" s="124">
        <f t="shared" ref="K272:K273" si="91">H272-F272</f>
        <v>74</v>
      </c>
      <c r="L272" s="125">
        <f t="shared" ref="L272:L273" si="92">K272/F272</f>
        <v>0.25</v>
      </c>
      <c r="M272" s="126" t="s">
        <v>556</v>
      </c>
      <c r="N272" s="338">
        <v>43853</v>
      </c>
      <c r="O272" s="54"/>
      <c r="P272" s="13"/>
      <c r="Q272" s="13"/>
      <c r="R272" s="324" t="s">
        <v>710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97">
        <v>151</v>
      </c>
      <c r="B273" s="198">
        <v>43754</v>
      </c>
      <c r="C273" s="198"/>
      <c r="D273" s="151" t="s">
        <v>774</v>
      </c>
      <c r="E273" s="199" t="s">
        <v>580</v>
      </c>
      <c r="F273" s="200">
        <v>300</v>
      </c>
      <c r="G273" s="199"/>
      <c r="H273" s="199">
        <v>382.5</v>
      </c>
      <c r="I273" s="219">
        <v>344</v>
      </c>
      <c r="J273" s="462" t="s">
        <v>840</v>
      </c>
      <c r="K273" s="124">
        <f t="shared" si="91"/>
        <v>82.5</v>
      </c>
      <c r="L273" s="125">
        <f t="shared" si="92"/>
        <v>0.27500000000000002</v>
      </c>
      <c r="M273" s="126" t="s">
        <v>556</v>
      </c>
      <c r="N273" s="338">
        <v>44238</v>
      </c>
      <c r="O273" s="13"/>
      <c r="P273" s="13"/>
      <c r="Q273" s="13"/>
      <c r="R273" s="324" t="s">
        <v>710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326">
        <v>152</v>
      </c>
      <c r="B274" s="202">
        <v>43832</v>
      </c>
      <c r="C274" s="202"/>
      <c r="D274" s="206" t="s">
        <v>758</v>
      </c>
      <c r="E274" s="203" t="s">
        <v>580</v>
      </c>
      <c r="F274" s="204" t="s">
        <v>786</v>
      </c>
      <c r="G274" s="203"/>
      <c r="H274" s="203"/>
      <c r="I274" s="224">
        <v>590</v>
      </c>
      <c r="J274" s="225" t="s">
        <v>558</v>
      </c>
      <c r="K274" s="225"/>
      <c r="L274" s="119"/>
      <c r="M274" s="323" t="s">
        <v>558</v>
      </c>
      <c r="N274" s="227"/>
      <c r="O274" s="13"/>
      <c r="P274" s="13"/>
      <c r="Q274" s="13"/>
      <c r="R274" s="324" t="s">
        <v>710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97">
        <v>153</v>
      </c>
      <c r="B275" s="198">
        <v>43966</v>
      </c>
      <c r="C275" s="198"/>
      <c r="D275" s="151" t="s">
        <v>64</v>
      </c>
      <c r="E275" s="199" t="s">
        <v>580</v>
      </c>
      <c r="F275" s="200">
        <v>67.5</v>
      </c>
      <c r="G275" s="199"/>
      <c r="H275" s="199">
        <v>86</v>
      </c>
      <c r="I275" s="219">
        <v>86</v>
      </c>
      <c r="J275" s="137" t="s">
        <v>817</v>
      </c>
      <c r="K275" s="124">
        <f t="shared" ref="K275" si="93">H275-F275</f>
        <v>18.5</v>
      </c>
      <c r="L275" s="125">
        <f t="shared" ref="L275" si="94">K275/F275</f>
        <v>0.27407407407407408</v>
      </c>
      <c r="M275" s="126" t="s">
        <v>556</v>
      </c>
      <c r="N275" s="338">
        <v>44008</v>
      </c>
      <c r="O275" s="54"/>
      <c r="P275" s="13"/>
      <c r="Q275" s="13"/>
      <c r="R275" s="324" t="s">
        <v>710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201">
        <v>154</v>
      </c>
      <c r="B276" s="202">
        <v>44035</v>
      </c>
      <c r="C276" s="202"/>
      <c r="D276" s="206" t="s">
        <v>465</v>
      </c>
      <c r="E276" s="203" t="s">
        <v>580</v>
      </c>
      <c r="F276" s="204" t="s">
        <v>820</v>
      </c>
      <c r="G276" s="203"/>
      <c r="H276" s="203"/>
      <c r="I276" s="224">
        <v>296</v>
      </c>
      <c r="J276" s="225" t="s">
        <v>558</v>
      </c>
      <c r="K276" s="225"/>
      <c r="L276" s="119"/>
      <c r="M276" s="226"/>
      <c r="N276" s="227"/>
      <c r="O276" s="13"/>
      <c r="P276" s="13"/>
      <c r="Q276" s="13"/>
      <c r="R276" s="324" t="s">
        <v>710</v>
      </c>
      <c r="S276" s="13"/>
      <c r="T276" s="13"/>
      <c r="U276" s="13"/>
      <c r="V276" s="13"/>
      <c r="W276" s="13"/>
      <c r="X276" s="13"/>
      <c r="Y276" s="13"/>
      <c r="Z276" s="13"/>
    </row>
    <row r="277" spans="1:26">
      <c r="A277" s="197">
        <v>155</v>
      </c>
      <c r="B277" s="198">
        <v>44092</v>
      </c>
      <c r="C277" s="198"/>
      <c r="D277" s="151" t="s">
        <v>398</v>
      </c>
      <c r="E277" s="199" t="s">
        <v>580</v>
      </c>
      <c r="F277" s="199">
        <v>206</v>
      </c>
      <c r="G277" s="199"/>
      <c r="H277" s="199">
        <v>248</v>
      </c>
      <c r="I277" s="219">
        <v>248</v>
      </c>
      <c r="J277" s="137" t="s">
        <v>639</v>
      </c>
      <c r="K277" s="124">
        <f t="shared" ref="K277:K278" si="95">H277-F277</f>
        <v>42</v>
      </c>
      <c r="L277" s="125">
        <f t="shared" ref="L277:L278" si="96">K277/F277</f>
        <v>0.20388349514563106</v>
      </c>
      <c r="M277" s="126" t="s">
        <v>556</v>
      </c>
      <c r="N277" s="338">
        <v>44214</v>
      </c>
      <c r="O277" s="54"/>
      <c r="P277" s="13"/>
      <c r="Q277" s="13"/>
      <c r="R277" s="324" t="s">
        <v>710</v>
      </c>
      <c r="S277" s="13"/>
      <c r="T277" s="13"/>
      <c r="U277" s="13"/>
      <c r="V277" s="13"/>
      <c r="W277" s="13"/>
      <c r="X277" s="13"/>
      <c r="Y277" s="13"/>
      <c r="Z277" s="13"/>
    </row>
    <row r="278" spans="1:26">
      <c r="A278" s="197">
        <v>156</v>
      </c>
      <c r="B278" s="198">
        <v>44140</v>
      </c>
      <c r="C278" s="198"/>
      <c r="D278" s="151" t="s">
        <v>398</v>
      </c>
      <c r="E278" s="199" t="s">
        <v>580</v>
      </c>
      <c r="F278" s="199">
        <v>182.5</v>
      </c>
      <c r="G278" s="199"/>
      <c r="H278" s="199">
        <v>248</v>
      </c>
      <c r="I278" s="219">
        <v>248</v>
      </c>
      <c r="J278" s="137" t="s">
        <v>639</v>
      </c>
      <c r="K278" s="124">
        <f t="shared" si="95"/>
        <v>65.5</v>
      </c>
      <c r="L278" s="125">
        <f t="shared" si="96"/>
        <v>0.35890410958904112</v>
      </c>
      <c r="M278" s="126" t="s">
        <v>556</v>
      </c>
      <c r="N278" s="338">
        <v>44214</v>
      </c>
      <c r="O278" s="54"/>
      <c r="P278" s="13"/>
      <c r="Q278" s="13"/>
      <c r="R278" s="324" t="s">
        <v>710</v>
      </c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201">
        <v>157</v>
      </c>
      <c r="B279" s="202">
        <v>44140</v>
      </c>
      <c r="C279" s="202"/>
      <c r="D279" s="206" t="s">
        <v>321</v>
      </c>
      <c r="E279" s="203" t="s">
        <v>580</v>
      </c>
      <c r="F279" s="204" t="s">
        <v>824</v>
      </c>
      <c r="G279" s="203"/>
      <c r="H279" s="203"/>
      <c r="I279" s="224">
        <v>320</v>
      </c>
      <c r="J279" s="225" t="s">
        <v>558</v>
      </c>
      <c r="K279" s="225"/>
      <c r="L279" s="119"/>
      <c r="M279" s="226"/>
      <c r="N279" s="227"/>
      <c r="O279" s="13"/>
      <c r="P279" s="13"/>
      <c r="Q279" s="13"/>
      <c r="R279" s="324" t="s">
        <v>710</v>
      </c>
      <c r="S279" s="13"/>
      <c r="T279" s="13"/>
      <c r="U279" s="13"/>
      <c r="V279" s="13"/>
      <c r="W279" s="13"/>
      <c r="X279" s="13"/>
      <c r="Y279" s="13"/>
      <c r="Z279" s="13"/>
    </row>
    <row r="280" spans="1:26">
      <c r="A280" s="197">
        <v>158</v>
      </c>
      <c r="B280" s="198">
        <v>44140</v>
      </c>
      <c r="C280" s="198"/>
      <c r="D280" s="151" t="s">
        <v>461</v>
      </c>
      <c r="E280" s="199" t="s">
        <v>580</v>
      </c>
      <c r="F280" s="200">
        <v>925</v>
      </c>
      <c r="G280" s="199"/>
      <c r="H280" s="199">
        <v>1095</v>
      </c>
      <c r="I280" s="219">
        <v>1093</v>
      </c>
      <c r="J280" s="462" t="s">
        <v>828</v>
      </c>
      <c r="K280" s="124">
        <f t="shared" ref="K280" si="97">H280-F280</f>
        <v>170</v>
      </c>
      <c r="L280" s="125">
        <f t="shared" ref="L280" si="98">K280/F280</f>
        <v>0.18378378378378379</v>
      </c>
      <c r="M280" s="126" t="s">
        <v>556</v>
      </c>
      <c r="N280" s="338">
        <v>44201</v>
      </c>
      <c r="O280" s="13"/>
      <c r="P280" s="13"/>
      <c r="Q280" s="13"/>
      <c r="R280" s="324" t="s">
        <v>710</v>
      </c>
      <c r="S280" s="13"/>
      <c r="T280" s="13"/>
      <c r="U280" s="13"/>
      <c r="V280" s="13"/>
      <c r="W280" s="13"/>
      <c r="X280" s="13"/>
      <c r="Y280" s="13"/>
      <c r="Z280" s="13"/>
    </row>
    <row r="281" spans="1:26">
      <c r="A281" s="197">
        <v>159</v>
      </c>
      <c r="B281" s="198">
        <v>44140</v>
      </c>
      <c r="C281" s="198"/>
      <c r="D281" s="151" t="s">
        <v>336</v>
      </c>
      <c r="E281" s="199" t="s">
        <v>580</v>
      </c>
      <c r="F281" s="200">
        <v>332.5</v>
      </c>
      <c r="G281" s="199"/>
      <c r="H281" s="199">
        <v>393</v>
      </c>
      <c r="I281" s="219">
        <v>406</v>
      </c>
      <c r="J281" s="462" t="s">
        <v>843</v>
      </c>
      <c r="K281" s="124">
        <f t="shared" ref="K281" si="99">H281-F281</f>
        <v>60.5</v>
      </c>
      <c r="L281" s="125">
        <f t="shared" ref="L281" si="100">K281/F281</f>
        <v>0.18195488721804512</v>
      </c>
      <c r="M281" s="126" t="s">
        <v>556</v>
      </c>
      <c r="N281" s="338">
        <v>44256</v>
      </c>
      <c r="O281" s="13"/>
      <c r="P281" s="13"/>
      <c r="Q281" s="13"/>
      <c r="R281" s="324" t="s">
        <v>710</v>
      </c>
      <c r="S281" s="13"/>
      <c r="T281" s="13"/>
      <c r="U281" s="13"/>
      <c r="V281" s="13"/>
      <c r="W281" s="13"/>
      <c r="X281" s="13"/>
      <c r="Y281" s="13"/>
      <c r="Z281" s="13"/>
    </row>
    <row r="282" spans="1:26">
      <c r="A282" s="201">
        <v>160</v>
      </c>
      <c r="B282" s="202">
        <v>44141</v>
      </c>
      <c r="C282" s="202"/>
      <c r="D282" s="206" t="s">
        <v>465</v>
      </c>
      <c r="E282" s="203" t="s">
        <v>580</v>
      </c>
      <c r="F282" s="204" t="s">
        <v>825</v>
      </c>
      <c r="G282" s="203"/>
      <c r="H282" s="203"/>
      <c r="I282" s="224">
        <v>290</v>
      </c>
      <c r="J282" s="225" t="s">
        <v>558</v>
      </c>
      <c r="K282" s="225"/>
      <c r="L282" s="119"/>
      <c r="M282" s="226"/>
      <c r="N282" s="227"/>
      <c r="O282" s="13"/>
      <c r="P282" s="13"/>
      <c r="Q282" s="13"/>
      <c r="R282" s="324" t="s">
        <v>710</v>
      </c>
      <c r="S282" s="13"/>
      <c r="T282" s="13"/>
      <c r="U282" s="13"/>
      <c r="V282" s="13"/>
      <c r="W282" s="13"/>
      <c r="X282" s="13"/>
      <c r="Y282" s="13"/>
      <c r="Z282" s="13"/>
    </row>
    <row r="283" spans="1:26">
      <c r="A283" s="201">
        <v>161</v>
      </c>
      <c r="B283" s="202">
        <v>44187</v>
      </c>
      <c r="C283" s="202"/>
      <c r="D283" s="206" t="s">
        <v>754</v>
      </c>
      <c r="E283" s="203" t="s">
        <v>580</v>
      </c>
      <c r="F283" s="456" t="s">
        <v>827</v>
      </c>
      <c r="G283" s="203"/>
      <c r="H283" s="203"/>
      <c r="I283" s="224">
        <v>239</v>
      </c>
      <c r="J283" s="457" t="s">
        <v>558</v>
      </c>
      <c r="K283" s="225"/>
      <c r="L283" s="119"/>
      <c r="M283" s="226"/>
      <c r="N283" s="227"/>
      <c r="O283" s="13"/>
      <c r="P283" s="13"/>
      <c r="Q283" s="13"/>
      <c r="R283" s="324" t="s">
        <v>710</v>
      </c>
      <c r="S283" s="13"/>
      <c r="T283" s="13"/>
      <c r="U283" s="13"/>
      <c r="V283" s="13"/>
      <c r="W283" s="13"/>
      <c r="X283" s="13"/>
      <c r="Y283" s="13"/>
      <c r="Z283" s="13"/>
    </row>
    <row r="284" spans="1:26">
      <c r="A284" s="201">
        <v>162</v>
      </c>
      <c r="B284" s="202">
        <v>44258</v>
      </c>
      <c r="C284" s="202"/>
      <c r="D284" s="206" t="s">
        <v>758</v>
      </c>
      <c r="E284" s="203" t="s">
        <v>580</v>
      </c>
      <c r="F284" s="204" t="s">
        <v>786</v>
      </c>
      <c r="G284" s="203"/>
      <c r="H284" s="203"/>
      <c r="I284" s="224">
        <v>590</v>
      </c>
      <c r="J284" s="225" t="s">
        <v>558</v>
      </c>
      <c r="K284" s="225"/>
      <c r="L284" s="119"/>
      <c r="M284" s="323"/>
      <c r="N284" s="227"/>
      <c r="O284" s="13"/>
      <c r="P284" s="13"/>
      <c r="R284" s="324" t="s">
        <v>710</v>
      </c>
    </row>
    <row r="285" spans="1:26">
      <c r="A285" s="201">
        <v>163</v>
      </c>
      <c r="B285" s="202">
        <v>44274</v>
      </c>
      <c r="C285" s="202"/>
      <c r="D285" s="206" t="s">
        <v>336</v>
      </c>
      <c r="E285" s="508" t="s">
        <v>580</v>
      </c>
      <c r="F285" s="456" t="s">
        <v>849</v>
      </c>
      <c r="G285" s="203"/>
      <c r="H285" s="203"/>
      <c r="I285" s="224">
        <v>420</v>
      </c>
      <c r="J285" s="457" t="s">
        <v>558</v>
      </c>
      <c r="K285" s="225"/>
      <c r="L285" s="119"/>
      <c r="M285" s="226"/>
      <c r="N285" s="227"/>
      <c r="O285" s="13"/>
      <c r="R285" s="509" t="s">
        <v>710</v>
      </c>
    </row>
    <row r="286" spans="1:26">
      <c r="A286" s="201">
        <v>164</v>
      </c>
      <c r="B286" s="202">
        <v>44295</v>
      </c>
      <c r="C286" s="202"/>
      <c r="D286" s="206" t="s">
        <v>936</v>
      </c>
      <c r="E286" s="203" t="s">
        <v>580</v>
      </c>
      <c r="F286" s="204" t="s">
        <v>937</v>
      </c>
      <c r="G286" s="203"/>
      <c r="H286" s="203"/>
      <c r="I286" s="224">
        <v>663</v>
      </c>
      <c r="J286" s="457" t="s">
        <v>558</v>
      </c>
      <c r="K286" s="225"/>
      <c r="L286" s="119"/>
      <c r="M286" s="226"/>
      <c r="N286" s="227"/>
      <c r="O286" s="13"/>
      <c r="R286" s="228"/>
    </row>
    <row r="287" spans="1:26">
      <c r="A287" s="201"/>
      <c r="B287" s="202"/>
      <c r="C287" s="202"/>
      <c r="D287" s="206"/>
      <c r="E287" s="203"/>
      <c r="F287" s="204"/>
      <c r="G287" s="203"/>
      <c r="H287" s="203"/>
      <c r="I287" s="224"/>
      <c r="J287" s="225"/>
      <c r="K287" s="225"/>
      <c r="L287" s="119"/>
      <c r="M287" s="226"/>
      <c r="N287" s="227"/>
      <c r="O287" s="13"/>
      <c r="R287" s="228"/>
    </row>
    <row r="288" spans="1:26">
      <c r="A288" s="201"/>
      <c r="B288" s="192" t="s">
        <v>781</v>
      </c>
      <c r="O288" s="13"/>
      <c r="R288" s="228"/>
    </row>
    <row r="289" spans="18:18">
      <c r="R289" s="228"/>
    </row>
    <row r="290" spans="18:18">
      <c r="R290" s="228"/>
    </row>
    <row r="291" spans="18:18">
      <c r="R291" s="228"/>
    </row>
    <row r="292" spans="18:18">
      <c r="R292" s="228"/>
    </row>
    <row r="293" spans="18:18">
      <c r="R293" s="228"/>
    </row>
    <row r="294" spans="18:18">
      <c r="R294" s="228"/>
    </row>
    <row r="295" spans="18:18">
      <c r="R295" s="228"/>
    </row>
    <row r="305" spans="1:6">
      <c r="A305" s="207"/>
    </row>
    <row r="306" spans="1:6">
      <c r="A306" s="207"/>
      <c r="F306" s="458"/>
    </row>
    <row r="307" spans="1:6">
      <c r="A307" s="203"/>
    </row>
  </sheetData>
  <autoFilter ref="R1:R303"/>
  <mergeCells count="21">
    <mergeCell ref="P61:P62"/>
    <mergeCell ref="A63:A64"/>
    <mergeCell ref="B63:B64"/>
    <mergeCell ref="J63:J64"/>
    <mergeCell ref="M63:M64"/>
    <mergeCell ref="N63:N64"/>
    <mergeCell ref="O63:O64"/>
    <mergeCell ref="P63:P64"/>
    <mergeCell ref="A61:A62"/>
    <mergeCell ref="B61:B62"/>
    <mergeCell ref="J61:J62"/>
    <mergeCell ref="M61:M62"/>
    <mergeCell ref="N61:N62"/>
    <mergeCell ref="O61:O62"/>
    <mergeCell ref="O65:O66"/>
    <mergeCell ref="P65:P66"/>
    <mergeCell ref="A65:A66"/>
    <mergeCell ref="B65:B66"/>
    <mergeCell ref="J65:J66"/>
    <mergeCell ref="M65:M66"/>
    <mergeCell ref="N65:N66"/>
  </mergeCells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2021-04-12T02:24:47Z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